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QUOCKT\Desktop\"/>
    </mc:Choice>
  </mc:AlternateContent>
  <bookViews>
    <workbookView xWindow="-120" yWindow="-120" windowWidth="29040" windowHeight="15840" activeTab="5"/>
  </bookViews>
  <sheets>
    <sheet name="VPP Đơn vị chuẩn bị" sheetId="7" r:id="rId1"/>
    <sheet name="Cac ấn phẩm Sở cấp" sheetId="6" r:id="rId2"/>
    <sheet name="In sao" sheetId="8" r:id="rId3"/>
    <sheet name="Phach" sheetId="10" r:id="rId4"/>
    <sheet name="Thu ky" sheetId="11" r:id="rId5"/>
    <sheet name="Trac nghiem" sheetId="12" r:id="rId6"/>
    <sheet name="Sheet2" sheetId="9" r:id="rId7"/>
    <sheet name="Tong hop 90 diem thi " sheetId="4" state="hidden" r:id="rId8"/>
    <sheet name="VPP chi tiet theo  90 diem  (2)" sheetId="5" state="hidden" r:id="rId9"/>
  </sheets>
  <externalReferences>
    <externalReference r:id="rId10"/>
  </externalReferences>
  <definedNames>
    <definedName name="_xlnm._FilterDatabase" localSheetId="1" hidden="1">'Cac ấn phẩm Sở cấp'!$A$11:$K$51</definedName>
    <definedName name="_xlnm.Print_Area" localSheetId="8">'VPP chi tiet theo  90 diem  (2)'!$A$1:$K$192</definedName>
    <definedName name="_xlnm.Print_Titles" localSheetId="1">'Cac ấn phẩm Sở cấp'!$11:$12</definedName>
    <definedName name="_xlnm.Print_Titles" localSheetId="8">'VPP chi tiet theo  90 diem  (2)'!$4:$4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6" l="1"/>
  <c r="A16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C13" i="6"/>
  <c r="AE16" i="6"/>
  <c r="AE17" i="6"/>
  <c r="AF17" i="6" s="1"/>
  <c r="AE18" i="6"/>
  <c r="AE19" i="6"/>
  <c r="AE20" i="6"/>
  <c r="AE21" i="6"/>
  <c r="AF21" i="6" s="1"/>
  <c r="AE22" i="6"/>
  <c r="AE23" i="6"/>
  <c r="AF23" i="6" s="1"/>
  <c r="AE24" i="6"/>
  <c r="AE25" i="6"/>
  <c r="AE26" i="6"/>
  <c r="AE27" i="6"/>
  <c r="AF27" i="6" s="1"/>
  <c r="AE28" i="6"/>
  <c r="AE29" i="6"/>
  <c r="AF29" i="6" s="1"/>
  <c r="AE30" i="6"/>
  <c r="AE31" i="6"/>
  <c r="AE32" i="6"/>
  <c r="AE33" i="6"/>
  <c r="AF33" i="6" s="1"/>
  <c r="AE34" i="6"/>
  <c r="AE35" i="6"/>
  <c r="AF35" i="6" s="1"/>
  <c r="AE36" i="6"/>
  <c r="AE37" i="6"/>
  <c r="AE38" i="6"/>
  <c r="AE39" i="6"/>
  <c r="AF39" i="6" s="1"/>
  <c r="AE40" i="6"/>
  <c r="AE41" i="6"/>
  <c r="AF41" i="6" s="1"/>
  <c r="AE42" i="6"/>
  <c r="AF42" i="6" s="1"/>
  <c r="AE43" i="6"/>
  <c r="AE44" i="6"/>
  <c r="AE45" i="6"/>
  <c r="AF45" i="6" s="1"/>
  <c r="AE46" i="6"/>
  <c r="AE47" i="6"/>
  <c r="AF47" i="6" s="1"/>
  <c r="AE48" i="6"/>
  <c r="AF48" i="6" s="1"/>
  <c r="AE49" i="6"/>
  <c r="AE50" i="6"/>
  <c r="AE51" i="6"/>
  <c r="AF51" i="6" s="1"/>
  <c r="AE52" i="6"/>
  <c r="AE53" i="6"/>
  <c r="AF53" i="6" s="1"/>
  <c r="AE54" i="6"/>
  <c r="AF54" i="6" s="1"/>
  <c r="AE55" i="6"/>
  <c r="AE56" i="6"/>
  <c r="AE57" i="6"/>
  <c r="AF57" i="6" s="1"/>
  <c r="AE58" i="6"/>
  <c r="AE59" i="6"/>
  <c r="AF59" i="6" s="1"/>
  <c r="AE60" i="6"/>
  <c r="AF60" i="6" s="1"/>
  <c r="AE61" i="6"/>
  <c r="AE62" i="6"/>
  <c r="AE63" i="6"/>
  <c r="AF63" i="6" s="1"/>
  <c r="AE64" i="6"/>
  <c r="AE65" i="6"/>
  <c r="AF65" i="6" s="1"/>
  <c r="AE66" i="6"/>
  <c r="AF66" i="6" s="1"/>
  <c r="AE67" i="6"/>
  <c r="AE68" i="6"/>
  <c r="AE69" i="6"/>
  <c r="AF69" i="6" s="1"/>
  <c r="AE70" i="6"/>
  <c r="AE71" i="6"/>
  <c r="AF71" i="6" s="1"/>
  <c r="AE72" i="6"/>
  <c r="AF72" i="6" s="1"/>
  <c r="AE73" i="6"/>
  <c r="AE74" i="6"/>
  <c r="AE75" i="6"/>
  <c r="AF75" i="6" s="1"/>
  <c r="AE76" i="6"/>
  <c r="AE77" i="6"/>
  <c r="AF77" i="6" s="1"/>
  <c r="AE78" i="6"/>
  <c r="AF78" i="6" s="1"/>
  <c r="AE79" i="6"/>
  <c r="AE80" i="6"/>
  <c r="AE81" i="6"/>
  <c r="AF81" i="6" s="1"/>
  <c r="AE82" i="6"/>
  <c r="AE83" i="6"/>
  <c r="AF83" i="6" s="1"/>
  <c r="AE84" i="6"/>
  <c r="AF84" i="6" s="1"/>
  <c r="AE85" i="6"/>
  <c r="AE86" i="6"/>
  <c r="AE87" i="6"/>
  <c r="AF87" i="6" s="1"/>
  <c r="AE88" i="6"/>
  <c r="AE89" i="6"/>
  <c r="AF89" i="6" s="1"/>
  <c r="AE90" i="6"/>
  <c r="AF90" i="6" s="1"/>
  <c r="AE91" i="6"/>
  <c r="AE92" i="6"/>
  <c r="AE93" i="6"/>
  <c r="AF93" i="6" s="1"/>
  <c r="AE94" i="6"/>
  <c r="AE95" i="6"/>
  <c r="AF95" i="6" s="1"/>
  <c r="AE96" i="6"/>
  <c r="AF96" i="6" s="1"/>
  <c r="AE97" i="6"/>
  <c r="AE98" i="6"/>
  <c r="AE99" i="6"/>
  <c r="AF99" i="6" s="1"/>
  <c r="AE100" i="6"/>
  <c r="AE101" i="6"/>
  <c r="AF101" i="6" s="1"/>
  <c r="AE102" i="6"/>
  <c r="AF102" i="6" s="1"/>
  <c r="AE103" i="6"/>
  <c r="AE104" i="6"/>
  <c r="AE105" i="6"/>
  <c r="AF105" i="6" s="1"/>
  <c r="AE15" i="6"/>
  <c r="AF16" i="6"/>
  <c r="AF18" i="6"/>
  <c r="AF19" i="6"/>
  <c r="AF20" i="6"/>
  <c r="AF22" i="6"/>
  <c r="AF24" i="6"/>
  <c r="AF25" i="6"/>
  <c r="AF26" i="6"/>
  <c r="AF28" i="6"/>
  <c r="AF30" i="6"/>
  <c r="AF31" i="6"/>
  <c r="AF32" i="6"/>
  <c r="AF34" i="6"/>
  <c r="AF36" i="6"/>
  <c r="AF37" i="6"/>
  <c r="AF38" i="6"/>
  <c r="AF40" i="6"/>
  <c r="AF43" i="6"/>
  <c r="AF44" i="6"/>
  <c r="AF46" i="6"/>
  <c r="AF49" i="6"/>
  <c r="AF50" i="6"/>
  <c r="AF52" i="6"/>
  <c r="AF55" i="6"/>
  <c r="AF56" i="6"/>
  <c r="AF58" i="6"/>
  <c r="AF61" i="6"/>
  <c r="AF62" i="6"/>
  <c r="AF64" i="6"/>
  <c r="AF67" i="6"/>
  <c r="AF68" i="6"/>
  <c r="AF70" i="6"/>
  <c r="AF73" i="6"/>
  <c r="AF74" i="6"/>
  <c r="AF76" i="6"/>
  <c r="AF79" i="6"/>
  <c r="AF80" i="6"/>
  <c r="AF82" i="6"/>
  <c r="AF85" i="6"/>
  <c r="AF86" i="6"/>
  <c r="AF88" i="6"/>
  <c r="AF91" i="6"/>
  <c r="AF92" i="6"/>
  <c r="AF94" i="6"/>
  <c r="AF97" i="6"/>
  <c r="AF98" i="6"/>
  <c r="AF100" i="6"/>
  <c r="AF103" i="6"/>
  <c r="AF104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D82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D97" i="6"/>
  <c r="AD98" i="6"/>
  <c r="AD99" i="6"/>
  <c r="AD100" i="6"/>
  <c r="AD101" i="6"/>
  <c r="AD102" i="6"/>
  <c r="AD103" i="6"/>
  <c r="AD104" i="6"/>
  <c r="AD105" i="6"/>
  <c r="AB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5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26" i="8" l="1"/>
  <c r="A63" i="8"/>
  <c r="A64" i="8"/>
  <c r="A65" i="8"/>
  <c r="A66" i="8"/>
  <c r="A67" i="8"/>
  <c r="A68" i="8"/>
  <c r="A69" i="8"/>
  <c r="A56" i="8"/>
  <c r="A57" i="8"/>
  <c r="A58" i="8"/>
  <c r="A59" i="8"/>
  <c r="A60" i="8"/>
  <c r="A61" i="8"/>
  <c r="A62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D50" i="8"/>
  <c r="A27" i="8"/>
  <c r="A28" i="10"/>
  <c r="A35" i="11"/>
  <c r="A24" i="11"/>
  <c r="A25" i="11"/>
  <c r="A26" i="11"/>
  <c r="A27" i="11"/>
  <c r="A28" i="11"/>
  <c r="A29" i="11"/>
  <c r="A30" i="11"/>
  <c r="A31" i="11"/>
  <c r="A32" i="11"/>
  <c r="A33" i="11"/>
  <c r="A34" i="11"/>
  <c r="A36" i="11"/>
  <c r="A37" i="11"/>
  <c r="A18" i="10"/>
  <c r="A19" i="10"/>
  <c r="A20" i="10"/>
  <c r="A21" i="10"/>
  <c r="A22" i="10"/>
  <c r="A23" i="10"/>
  <c r="A24" i="10"/>
  <c r="A25" i="10"/>
  <c r="A26" i="10"/>
  <c r="A27" i="10"/>
  <c r="A29" i="10"/>
  <c r="A30" i="10"/>
  <c r="A26" i="12"/>
  <c r="A25" i="12"/>
  <c r="A24" i="12"/>
  <c r="A23" i="12"/>
  <c r="A22" i="12"/>
  <c r="A21" i="12"/>
  <c r="A20" i="12"/>
  <c r="A19" i="12"/>
  <c r="A23" i="11"/>
  <c r="A17" i="10"/>
  <c r="A25" i="8"/>
  <c r="A55" i="8" l="1"/>
  <c r="E2" i="9"/>
  <c r="D1" i="9"/>
  <c r="AD15" i="6"/>
  <c r="W22" i="6"/>
  <c r="X22" i="6"/>
  <c r="Y22" i="6"/>
  <c r="Z22" i="6"/>
  <c r="R22" i="6"/>
  <c r="S22" i="6"/>
  <c r="AB22" i="6"/>
  <c r="A17" i="6"/>
  <c r="A18" i="6"/>
  <c r="A19" i="6"/>
  <c r="A20" i="6"/>
  <c r="AB16" i="6"/>
  <c r="AB17" i="6"/>
  <c r="AB18" i="6"/>
  <c r="AB19" i="6"/>
  <c r="AB20" i="6"/>
  <c r="AB21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3" i="6"/>
  <c r="AB64" i="6"/>
  <c r="AB65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62" i="6"/>
  <c r="AB66" i="6"/>
  <c r="AB67" i="6"/>
  <c r="AB83" i="6"/>
  <c r="AB84" i="6"/>
  <c r="AB85" i="6"/>
  <c r="AB86" i="6"/>
  <c r="AB87" i="6"/>
  <c r="AB90" i="6"/>
  <c r="AB89" i="6"/>
  <c r="AB91" i="6"/>
  <c r="AB88" i="6"/>
  <c r="AB92" i="6"/>
  <c r="AB93" i="6"/>
  <c r="AB94" i="6"/>
  <c r="AB95" i="6"/>
  <c r="AB96" i="6"/>
  <c r="AB97" i="6"/>
  <c r="AB98" i="6"/>
  <c r="AB99" i="6"/>
  <c r="AB100" i="6"/>
  <c r="AB101" i="6"/>
  <c r="AB104" i="6"/>
  <c r="AB105" i="6"/>
  <c r="AB102" i="6"/>
  <c r="AB103" i="6"/>
  <c r="Y16" i="6"/>
  <c r="Z16" i="6"/>
  <c r="Y17" i="6"/>
  <c r="Z17" i="6"/>
  <c r="Y18" i="6"/>
  <c r="Z18" i="6"/>
  <c r="Y19" i="6"/>
  <c r="Z19" i="6"/>
  <c r="Y20" i="6"/>
  <c r="Z20" i="6"/>
  <c r="Y21" i="6"/>
  <c r="Z21" i="6"/>
  <c r="Y23" i="6"/>
  <c r="Z23" i="6"/>
  <c r="Y24" i="6"/>
  <c r="Z24" i="6"/>
  <c r="Y25" i="6"/>
  <c r="Z25" i="6"/>
  <c r="Y26" i="6"/>
  <c r="Z26" i="6"/>
  <c r="Y27" i="6"/>
  <c r="Z27" i="6"/>
  <c r="Y28" i="6"/>
  <c r="Z28" i="6"/>
  <c r="Y29" i="6"/>
  <c r="Z29" i="6"/>
  <c r="Y30" i="6"/>
  <c r="Z30" i="6"/>
  <c r="Y31" i="6"/>
  <c r="Z31" i="6"/>
  <c r="Y32" i="6"/>
  <c r="Z32" i="6"/>
  <c r="Y33" i="6"/>
  <c r="Z33" i="6"/>
  <c r="Y34" i="6"/>
  <c r="Z34" i="6"/>
  <c r="Y35" i="6"/>
  <c r="Z35" i="6"/>
  <c r="Y36" i="6"/>
  <c r="Z36" i="6"/>
  <c r="Y37" i="6"/>
  <c r="Z37" i="6"/>
  <c r="Y38" i="6"/>
  <c r="Z38" i="6"/>
  <c r="Y39" i="6"/>
  <c r="Z39" i="6"/>
  <c r="Y40" i="6"/>
  <c r="Z40" i="6"/>
  <c r="Y41" i="6"/>
  <c r="Z41" i="6"/>
  <c r="Y42" i="6"/>
  <c r="Z42" i="6"/>
  <c r="Y43" i="6"/>
  <c r="Z43" i="6"/>
  <c r="Y44" i="6"/>
  <c r="Z44" i="6"/>
  <c r="Y45" i="6"/>
  <c r="Z45" i="6"/>
  <c r="Y46" i="6"/>
  <c r="Z46" i="6"/>
  <c r="Y47" i="6"/>
  <c r="Z47" i="6"/>
  <c r="Y48" i="6"/>
  <c r="Z48" i="6"/>
  <c r="Y49" i="6"/>
  <c r="Z49" i="6"/>
  <c r="Y50" i="6"/>
  <c r="Z50" i="6"/>
  <c r="Y51" i="6"/>
  <c r="Z51" i="6"/>
  <c r="Y52" i="6"/>
  <c r="Z52" i="6"/>
  <c r="Y53" i="6"/>
  <c r="Z53" i="6"/>
  <c r="Y54" i="6"/>
  <c r="Z54" i="6"/>
  <c r="Y55" i="6"/>
  <c r="Z55" i="6"/>
  <c r="Y56" i="6"/>
  <c r="Z56" i="6"/>
  <c r="Y57" i="6"/>
  <c r="Z57" i="6"/>
  <c r="Y58" i="6"/>
  <c r="Z58" i="6"/>
  <c r="Y59" i="6"/>
  <c r="Z59" i="6"/>
  <c r="Y60" i="6"/>
  <c r="Z60" i="6"/>
  <c r="Y61" i="6"/>
  <c r="Z61" i="6"/>
  <c r="Y63" i="6"/>
  <c r="Z63" i="6"/>
  <c r="Y64" i="6"/>
  <c r="Z64" i="6"/>
  <c r="Y65" i="6"/>
  <c r="Z65" i="6"/>
  <c r="Y68" i="6"/>
  <c r="Z68" i="6"/>
  <c r="Y69" i="6"/>
  <c r="Z69" i="6"/>
  <c r="Y70" i="6"/>
  <c r="Z70" i="6"/>
  <c r="Y71" i="6"/>
  <c r="Z71" i="6"/>
  <c r="Y72" i="6"/>
  <c r="Z72" i="6"/>
  <c r="Y73" i="6"/>
  <c r="Z73" i="6"/>
  <c r="Y74" i="6"/>
  <c r="Z74" i="6"/>
  <c r="Y75" i="6"/>
  <c r="Z75" i="6"/>
  <c r="Y76" i="6"/>
  <c r="Z76" i="6"/>
  <c r="Y77" i="6"/>
  <c r="Z77" i="6"/>
  <c r="Y78" i="6"/>
  <c r="Z78" i="6"/>
  <c r="Y79" i="6"/>
  <c r="Z79" i="6"/>
  <c r="Y80" i="6"/>
  <c r="Z80" i="6"/>
  <c r="Y81" i="6"/>
  <c r="Z81" i="6"/>
  <c r="Y82" i="6"/>
  <c r="Z82" i="6"/>
  <c r="Y62" i="6"/>
  <c r="Z62" i="6"/>
  <c r="Y66" i="6"/>
  <c r="Z66" i="6"/>
  <c r="Y67" i="6"/>
  <c r="Z67" i="6"/>
  <c r="Y83" i="6"/>
  <c r="Z83" i="6"/>
  <c r="Y84" i="6"/>
  <c r="Z84" i="6"/>
  <c r="Y85" i="6"/>
  <c r="Z85" i="6"/>
  <c r="Y86" i="6"/>
  <c r="Z86" i="6"/>
  <c r="Y87" i="6"/>
  <c r="Z87" i="6"/>
  <c r="Y90" i="6"/>
  <c r="Z90" i="6"/>
  <c r="Y89" i="6"/>
  <c r="Z89" i="6"/>
  <c r="Y91" i="6"/>
  <c r="Z91" i="6"/>
  <c r="Y88" i="6"/>
  <c r="Z88" i="6"/>
  <c r="Y92" i="6"/>
  <c r="Z92" i="6"/>
  <c r="Y93" i="6"/>
  <c r="Z93" i="6"/>
  <c r="Y94" i="6"/>
  <c r="Z94" i="6"/>
  <c r="Y95" i="6"/>
  <c r="Z95" i="6"/>
  <c r="Y96" i="6"/>
  <c r="Z96" i="6"/>
  <c r="Y97" i="6"/>
  <c r="Z97" i="6"/>
  <c r="Y98" i="6"/>
  <c r="Z98" i="6"/>
  <c r="Y99" i="6"/>
  <c r="Z99" i="6"/>
  <c r="Y100" i="6"/>
  <c r="Z100" i="6"/>
  <c r="Y101" i="6"/>
  <c r="Z101" i="6"/>
  <c r="Y104" i="6"/>
  <c r="Z104" i="6"/>
  <c r="Y105" i="6"/>
  <c r="Z105" i="6"/>
  <c r="Y102" i="6"/>
  <c r="Z102" i="6"/>
  <c r="Y103" i="6"/>
  <c r="Z103" i="6"/>
  <c r="Z15" i="6"/>
  <c r="Y15" i="6"/>
  <c r="X56" i="6"/>
  <c r="X57" i="6"/>
  <c r="X58" i="6"/>
  <c r="X59" i="6"/>
  <c r="X60" i="6"/>
  <c r="X61" i="6"/>
  <c r="X63" i="6"/>
  <c r="X64" i="6"/>
  <c r="X65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62" i="6"/>
  <c r="X66" i="6"/>
  <c r="X67" i="6"/>
  <c r="X83" i="6"/>
  <c r="X84" i="6"/>
  <c r="X85" i="6"/>
  <c r="X86" i="6"/>
  <c r="X87" i="6"/>
  <c r="X90" i="6"/>
  <c r="X89" i="6"/>
  <c r="X91" i="6"/>
  <c r="X88" i="6"/>
  <c r="X92" i="6"/>
  <c r="X93" i="6"/>
  <c r="X94" i="6"/>
  <c r="X95" i="6"/>
  <c r="X96" i="6"/>
  <c r="X97" i="6"/>
  <c r="X98" i="6"/>
  <c r="X99" i="6"/>
  <c r="X100" i="6"/>
  <c r="X101" i="6"/>
  <c r="X104" i="6"/>
  <c r="X105" i="6"/>
  <c r="X102" i="6"/>
  <c r="X103" i="6"/>
  <c r="X20" i="6"/>
  <c r="X21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19" i="6"/>
  <c r="X16" i="6"/>
  <c r="X17" i="6"/>
  <c r="X18" i="6"/>
  <c r="X15" i="6"/>
  <c r="W19" i="6"/>
  <c r="W20" i="6"/>
  <c r="W21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3" i="6"/>
  <c r="W64" i="6"/>
  <c r="W65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62" i="6"/>
  <c r="W66" i="6"/>
  <c r="W67" i="6"/>
  <c r="W83" i="6"/>
  <c r="W84" i="6"/>
  <c r="W85" i="6"/>
  <c r="W86" i="6"/>
  <c r="W87" i="6"/>
  <c r="W90" i="6"/>
  <c r="W89" i="6"/>
  <c r="W91" i="6"/>
  <c r="W88" i="6"/>
  <c r="W92" i="6"/>
  <c r="W93" i="6"/>
  <c r="W94" i="6"/>
  <c r="W95" i="6"/>
  <c r="W96" i="6"/>
  <c r="W97" i="6"/>
  <c r="W98" i="6"/>
  <c r="W99" i="6"/>
  <c r="W100" i="6"/>
  <c r="W101" i="6"/>
  <c r="W104" i="6"/>
  <c r="W105" i="6"/>
  <c r="W102" i="6"/>
  <c r="W103" i="6"/>
  <c r="W16" i="6"/>
  <c r="W17" i="6"/>
  <c r="W18" i="6"/>
  <c r="W15" i="6"/>
  <c r="S56" i="6"/>
  <c r="S57" i="6"/>
  <c r="S58" i="6"/>
  <c r="S59" i="6"/>
  <c r="S60" i="6"/>
  <c r="S61" i="6"/>
  <c r="S63" i="6"/>
  <c r="S64" i="6"/>
  <c r="S65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62" i="6"/>
  <c r="S66" i="6"/>
  <c r="S67" i="6"/>
  <c r="S83" i="6"/>
  <c r="S84" i="6"/>
  <c r="S85" i="6"/>
  <c r="S86" i="6"/>
  <c r="S87" i="6"/>
  <c r="S90" i="6"/>
  <c r="S89" i="6"/>
  <c r="S91" i="6"/>
  <c r="S88" i="6"/>
  <c r="S92" i="6"/>
  <c r="S93" i="6"/>
  <c r="S94" i="6"/>
  <c r="S95" i="6"/>
  <c r="S96" i="6"/>
  <c r="S97" i="6"/>
  <c r="S98" i="6"/>
  <c r="S99" i="6"/>
  <c r="S100" i="6"/>
  <c r="S101" i="6"/>
  <c r="S104" i="6"/>
  <c r="S105" i="6"/>
  <c r="S102" i="6"/>
  <c r="S103" i="6"/>
  <c r="S20" i="6"/>
  <c r="S21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19" i="6"/>
  <c r="S16" i="6"/>
  <c r="S17" i="6"/>
  <c r="S18" i="6"/>
  <c r="S15" i="6"/>
  <c r="R17" i="6"/>
  <c r="R18" i="6"/>
  <c r="R19" i="6"/>
  <c r="R20" i="6"/>
  <c r="R21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3" i="6"/>
  <c r="R64" i="6"/>
  <c r="R65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62" i="6"/>
  <c r="R66" i="6"/>
  <c r="R67" i="6"/>
  <c r="R83" i="6"/>
  <c r="R84" i="6"/>
  <c r="R85" i="6"/>
  <c r="R86" i="6"/>
  <c r="R87" i="6"/>
  <c r="R90" i="6"/>
  <c r="R89" i="6"/>
  <c r="R91" i="6"/>
  <c r="R88" i="6"/>
  <c r="R92" i="6"/>
  <c r="R93" i="6"/>
  <c r="R94" i="6"/>
  <c r="R95" i="6"/>
  <c r="R96" i="6"/>
  <c r="R97" i="6"/>
  <c r="R98" i="6"/>
  <c r="R99" i="6"/>
  <c r="R100" i="6"/>
  <c r="R101" i="6"/>
  <c r="R104" i="6"/>
  <c r="R105" i="6"/>
  <c r="R102" i="6"/>
  <c r="R103" i="6"/>
  <c r="R16" i="6"/>
  <c r="R15" i="6"/>
  <c r="AF15" i="6" l="1"/>
  <c r="O53" i="6"/>
  <c r="O51" i="6"/>
  <c r="O50" i="6"/>
  <c r="O49" i="6"/>
  <c r="O48" i="6"/>
  <c r="O47" i="6"/>
  <c r="O45" i="6"/>
  <c r="O43" i="6"/>
  <c r="O42" i="6"/>
  <c r="O41" i="6"/>
  <c r="O38" i="6"/>
  <c r="O40" i="6"/>
  <c r="O37" i="6"/>
  <c r="O36" i="6"/>
  <c r="O35" i="6"/>
  <c r="O34" i="6"/>
  <c r="O55" i="6"/>
  <c r="O33" i="6"/>
  <c r="O32" i="6"/>
  <c r="O29" i="6"/>
  <c r="O31" i="6"/>
  <c r="O30" i="6"/>
  <c r="O28" i="6"/>
  <c r="O27" i="6"/>
  <c r="O26" i="6"/>
  <c r="O25" i="6"/>
  <c r="O24" i="6"/>
  <c r="O23" i="6"/>
  <c r="O16" i="6"/>
  <c r="E191" i="5"/>
  <c r="E186" i="5"/>
  <c r="J184" i="5"/>
  <c r="E184" i="5"/>
  <c r="E182" i="5"/>
  <c r="E171" i="5"/>
  <c r="E160" i="5"/>
  <c r="J155" i="5"/>
  <c r="E155" i="5"/>
  <c r="J153" i="5"/>
  <c r="E144" i="5"/>
  <c r="E142" i="5"/>
  <c r="E140" i="5"/>
  <c r="E138" i="5"/>
  <c r="E136" i="5"/>
  <c r="E134" i="5"/>
  <c r="E132" i="5"/>
  <c r="E130" i="5"/>
  <c r="E128" i="5"/>
  <c r="E126" i="5"/>
  <c r="E124" i="5"/>
  <c r="J122" i="5"/>
  <c r="E122" i="5"/>
  <c r="E120" i="5"/>
  <c r="E118" i="5"/>
  <c r="J116" i="5"/>
  <c r="E116" i="5"/>
  <c r="E114" i="5"/>
  <c r="E112" i="5"/>
  <c r="J110" i="5"/>
  <c r="E110" i="5"/>
  <c r="E108" i="5"/>
  <c r="E106" i="5"/>
  <c r="E104" i="5"/>
  <c r="E102" i="5"/>
  <c r="J100" i="5"/>
  <c r="E100" i="5"/>
  <c r="E98" i="5"/>
  <c r="E96" i="5"/>
  <c r="E94" i="5"/>
  <c r="E92" i="5"/>
  <c r="E90" i="5"/>
  <c r="E88" i="5"/>
  <c r="E86" i="5"/>
  <c r="E80" i="5"/>
  <c r="E78" i="5"/>
  <c r="E73" i="5"/>
  <c r="E71" i="5"/>
  <c r="E69" i="5"/>
  <c r="E67" i="5"/>
  <c r="E65" i="5"/>
  <c r="E63" i="5"/>
  <c r="E61" i="5"/>
  <c r="E59" i="5"/>
  <c r="E55" i="5"/>
  <c r="E53" i="5"/>
  <c r="E51" i="5"/>
  <c r="E49" i="5"/>
  <c r="E47" i="5"/>
  <c r="E45" i="5"/>
  <c r="E43" i="5"/>
  <c r="E41" i="5"/>
  <c r="E39" i="5"/>
  <c r="E37" i="5"/>
  <c r="E35" i="5"/>
  <c r="A35" i="5"/>
  <c r="E33" i="5"/>
  <c r="E31" i="5"/>
  <c r="E29" i="5"/>
  <c r="E27" i="5"/>
  <c r="E25" i="5"/>
  <c r="E17" i="5"/>
  <c r="E15" i="5"/>
  <c r="E13" i="5"/>
  <c r="M11" i="5"/>
  <c r="E11" i="5"/>
  <c r="E8" i="5"/>
  <c r="E6" i="5"/>
  <c r="D5" i="5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D4" i="4"/>
  <c r="G4" i="4" s="1"/>
  <c r="D3" i="4"/>
  <c r="G3" i="4" s="1"/>
  <c r="E5" i="5" l="1"/>
  <c r="J6" i="5"/>
  <c r="F102" i="5"/>
  <c r="F118" i="5"/>
  <c r="F5" i="5" l="1"/>
  <c r="J8" i="5"/>
</calcChain>
</file>

<file path=xl/sharedStrings.xml><?xml version="1.0" encoding="utf-8"?>
<sst xmlns="http://schemas.openxmlformats.org/spreadsheetml/2006/main" count="828" uniqueCount="481">
  <si>
    <t>STT</t>
  </si>
  <si>
    <t>Điểm
thi</t>
  </si>
  <si>
    <t>Đơn vị đăng ký dự thi</t>
  </si>
  <si>
    <t>Số TS
từng
đơn vị</t>
  </si>
  <si>
    <t>Số
TS tại
điểm thi</t>
  </si>
  <si>
    <t xml:space="preserve">Số
phòng
thi </t>
  </si>
  <si>
    <t>SL</t>
  </si>
  <si>
    <t>ĐVT</t>
  </si>
  <si>
    <t>Đơn giá</t>
  </si>
  <si>
    <t>Thành tiền</t>
  </si>
  <si>
    <t>Ghi chú</t>
  </si>
  <si>
    <t>Tổng cộng</t>
  </si>
  <si>
    <t>THPT
Trần Phú - Đà Lạt</t>
  </si>
  <si>
    <t>THPT Trần Phú - Đà Lạt</t>
  </si>
  <si>
    <t>TH, THCS&amp;THPT Yersin Đà Lạt</t>
  </si>
  <si>
    <t>Thẻ đeo Trưởng điểm</t>
  </si>
  <si>
    <t>Bộ</t>
  </si>
  <si>
    <t>Thẻ đeoThư ký</t>
  </si>
  <si>
    <t>Thẻ đeo Giám thị (1 phòng 2 giám thị)</t>
  </si>
  <si>
    <t>Thẻ đeo giám sát phòng thi (3 phòng thi có 1 giám sát)</t>
  </si>
  <si>
    <t>Thẻ đeo CB kiểm tra thi</t>
  </si>
  <si>
    <t>Thẻ đeo CA vòng trong</t>
  </si>
  <si>
    <t>Thẻ đeo CA vòng ngoài</t>
  </si>
  <si>
    <t>Thẻ đeo Bảo vệ</t>
  </si>
  <si>
    <t>Thẻ đeo Phục vụ</t>
  </si>
  <si>
    <t>Cộng số thẻ đeo</t>
  </si>
  <si>
    <t>Giấy A4 để in ấn tại điểm thi</t>
  </si>
  <si>
    <t>Ram</t>
  </si>
  <si>
    <t>Giấy thi tự luận (1 thí sinh 5 tờ)</t>
  </si>
  <si>
    <t>Tờ</t>
  </si>
  <si>
    <t>Phiếu trả lời trắc nghiệm (1 thí sinh thi 3 lượt) chưa tính dự phòng</t>
  </si>
  <si>
    <t>Giấy nháp 4 màu cho 4 lần thi (Văn, Toán, Ca 1 và Ca 2); 1 thí sinh 5 tờ</t>
  </si>
  <si>
    <t>Giấy niêm phong (pulure)</t>
  </si>
  <si>
    <t>Túi số 1 (Túi đựng bài thi tại phòng thi): Thí sinh làm bài, cán bộ coi thi thu bài và bỏ vào túi số 1</t>
  </si>
  <si>
    <t>Túi</t>
  </si>
  <si>
    <t>Túi số 2 (Túi đựng bài thi từng buổi thi theo môn)</t>
  </si>
  <si>
    <t>Kéo lớn cắt túi bì thi (33 phòng thi và phòng điểm thi)</t>
  </si>
  <si>
    <t>Cái</t>
  </si>
  <si>
    <t>Băng keo giấy bảng nhỏ</t>
  </si>
  <si>
    <t>cuộn</t>
  </si>
  <si>
    <t>Băng keo giấy bảng lớn</t>
  </si>
  <si>
    <t>Băng keo trong</t>
  </si>
  <si>
    <t>Bấm giấy (Arap) A4</t>
  </si>
  <si>
    <t>cái</t>
  </si>
  <si>
    <t>Kim bấm Arap A4</t>
  </si>
  <si>
    <t>Hộp</t>
  </si>
  <si>
    <t>Kẹp bướm đen lớn các loại</t>
  </si>
  <si>
    <t>Bút bi đỏ cho giám thị</t>
  </si>
  <si>
    <t>Cây</t>
  </si>
  <si>
    <t>Bút lông dầu để điểm thi viết</t>
  </si>
  <si>
    <t>Túi nhựa có nút đựng hồ sơ phòng thi</t>
  </si>
  <si>
    <t>Lọ mực đỏ + hộp mực để đóng dấu hồ sơ</t>
  </si>
  <si>
    <t>Áo mưa phương tiện phòng trời mưa cho thí sinh dự thi và số cán bộ tại điểm thi</t>
  </si>
  <si>
    <t>Phấn trắng viết bảng</t>
  </si>
  <si>
    <t>THPT
Bùi Thị Xuân - Đà Lạt</t>
  </si>
  <si>
    <t>THPT Bùi Thị Xuân - Đà Lạt</t>
  </si>
  <si>
    <t>TT GDTX Đà Lạt</t>
  </si>
  <si>
    <t>THPT Chuyên
Thăng Long</t>
  </si>
  <si>
    <t>THPT Chuyên Thăng Long</t>
  </si>
  <si>
    <t>PT DTNT THCS&amp;THPT Tỉnh Lâm Đồng</t>
  </si>
  <si>
    <t>THCS&amp;THPT Xuân Trường</t>
  </si>
  <si>
    <t>THCS&amp;THPT
Tây Sơn</t>
  </si>
  <si>
    <t>THCS&amp;THPT Tây Sơn</t>
  </si>
  <si>
    <t>PT Hermann Gmeiner - Đà Lạt</t>
  </si>
  <si>
    <t>THCS&amp;THPT Đống Đa</t>
  </si>
  <si>
    <t>THCS&amp;THPT
Chi Lăng</t>
  </si>
  <si>
    <t>THCS&amp;THPT Chi Lăng</t>
  </si>
  <si>
    <t>THCS&amp;THPT Tà Nung</t>
  </si>
  <si>
    <t>THPT
Langbiang</t>
  </si>
  <si>
    <t>THPT Lang Biang</t>
  </si>
  <si>
    <t>THCS&amp;THPT Đạ Sar</t>
  </si>
  <si>
    <t>THCS&amp;THPT Đạ Nhim</t>
  </si>
  <si>
    <t>THPT Đạ Tông</t>
  </si>
  <si>
    <t>THPT Phan Đình Phùng - Đam Rông</t>
  </si>
  <si>
    <t>THCS&amp;THPT Võ Nguyên Giáp</t>
  </si>
  <si>
    <t>THPT Nguyễn Chí Thanh</t>
  </si>
  <si>
    <t>THPT
Hùng Vương 
- D' Ran</t>
  </si>
  <si>
    <t>THPT Hùng Vương - D' Ran</t>
  </si>
  <si>
    <t>THPT
Đơn Dương</t>
  </si>
  <si>
    <t>THPT Đơn Dương</t>
  </si>
  <si>
    <t>THPT Pró</t>
  </si>
  <si>
    <t>1 phần học viên TT GDNN-GDTX Đức Trọng</t>
  </si>
  <si>
    <t>THPT
Đức Trọng</t>
  </si>
  <si>
    <t>THPT Đức Trọng</t>
  </si>
  <si>
    <t>TT GDNN-GDTX huyện Đức Trọng</t>
  </si>
  <si>
    <t>THPT Chu Văn An - Hiệp Thạnh</t>
  </si>
  <si>
    <t>THPT Lương
Thế Vinh - Đức Trọng</t>
  </si>
  <si>
    <t>THPT Lương Thế Vinh - Đức Trọng</t>
  </si>
  <si>
    <t>THPT Hoàng Hoa Thám</t>
  </si>
  <si>
    <t>THPT Nguyễn
Thái Bình</t>
  </si>
  <si>
    <t>THPT Nguyễn Thái Bình</t>
  </si>
  <si>
    <t>THPT Nguyễn Bỉnh Khiêm</t>
  </si>
  <si>
    <t>THPT Lâm Hà</t>
  </si>
  <si>
    <t>TT GDNN-GDTX Lâm Hà</t>
  </si>
  <si>
    <t>THPT Tân Hà</t>
  </si>
  <si>
    <t xml:space="preserve">THPT Tân Hà </t>
  </si>
  <si>
    <t>THPT Huỳnh
Thúc Kháng - Lâm Hà</t>
  </si>
  <si>
    <t>THPT Huỳnh Thúc Kháng - Lâm Hà</t>
  </si>
  <si>
    <t>THPT
Thăng Long</t>
  </si>
  <si>
    <t xml:space="preserve">THPT Thăng Long </t>
  </si>
  <si>
    <t>THPT
Di Linh</t>
  </si>
  <si>
    <t>THPT Di Linh</t>
  </si>
  <si>
    <t>TT GDNN-GDTX huyện Di Linh</t>
  </si>
  <si>
    <t>THPT Lê
Hồng Phong</t>
  </si>
  <si>
    <t>THPT Lê Hồng Phong</t>
  </si>
  <si>
    <t>THPT Trường Chinh - Hòa Ninh</t>
  </si>
  <si>
    <t>THPT Nguyễn
Viết Xuân</t>
  </si>
  <si>
    <t>THPT Nguyễn Viết Xuân</t>
  </si>
  <si>
    <t>THPT Phan
Bội Châu - Di Linh</t>
  </si>
  <si>
    <t>THPT Phan Bội Châu - Di Linh</t>
  </si>
  <si>
    <t>THPT
Nguyễn Huệ</t>
  </si>
  <si>
    <t xml:space="preserve">THPT Nguyễn Huệ </t>
  </si>
  <si>
    <t>THPT Bảo Lâm</t>
  </si>
  <si>
    <t>THPT
Lộc Thành</t>
  </si>
  <si>
    <t>THPT Lộc Thành</t>
  </si>
  <si>
    <t xml:space="preserve">THPT Lộc An </t>
  </si>
  <si>
    <t>THPT Lộc An</t>
  </si>
  <si>
    <t>THPT Bảo Lộc</t>
  </si>
  <si>
    <t>THPT
Nguyễn Du - Bảo Lộc</t>
  </si>
  <si>
    <t>THPT Nguyễn Du - Bảo Lộc</t>
  </si>
  <si>
    <t>TT GDNN-GDTX TP. Bảo Lộc</t>
  </si>
  <si>
    <t>THPT
Lộc Thanh</t>
  </si>
  <si>
    <t>THPT Lộc Thanh</t>
  </si>
  <si>
    <t>THPT Lộc Phát</t>
  </si>
  <si>
    <t>THPT Nguyễn
Tri Phương</t>
  </si>
  <si>
    <t xml:space="preserve">THPT Nguyễn Tri Phương </t>
  </si>
  <si>
    <t>THPT Lê Thị Pha</t>
  </si>
  <si>
    <t>THPT Chuyên Bảo Lộc</t>
  </si>
  <si>
    <t>Phổ thông Châu Á Thái Bình Dương</t>
  </si>
  <si>
    <t>THPT
Đạ Huoai</t>
  </si>
  <si>
    <t>THPT Đạ Huoai</t>
  </si>
  <si>
    <t>THPT Đạm Ri</t>
  </si>
  <si>
    <t>TT GDNN-GDTX Đạ Huoai</t>
  </si>
  <si>
    <t>THPT Đạ Tẻh</t>
  </si>
  <si>
    <t>1 phần học viên TT GDNN-GDTX Đạ Huoai</t>
  </si>
  <si>
    <t>THPT Lê Quý Đôn - Đạ Tẻh</t>
  </si>
  <si>
    <t>PT DTNT THCS&amp;THPT Đạ Tẻh</t>
  </si>
  <si>
    <t>THPT
Cát Tiên</t>
  </si>
  <si>
    <t>THPT Cát Tiên</t>
  </si>
  <si>
    <t>THPT Gia Viễn</t>
  </si>
  <si>
    <t>THPT Quang Trung - Cát Tiên</t>
  </si>
  <si>
    <t>THPT
Tuy Phong</t>
  </si>
  <si>
    <t xml:space="preserve">THPT Tuy Phong </t>
  </si>
  <si>
    <t>TT GDNN&amp;GDTX Bắc Bình (Tuy Phong)</t>
  </si>
  <si>
    <t>THPT
Hòa Đa</t>
  </si>
  <si>
    <t xml:space="preserve">THPT Hòa Đa </t>
  </si>
  <si>
    <t>TT GDNN&amp;GDTX Bắc Bình (Hòa Đa)</t>
  </si>
  <si>
    <t>THPT
Bắc Bình</t>
  </si>
  <si>
    <t xml:space="preserve">THPT Bắc Bình </t>
  </si>
  <si>
    <t xml:space="preserve">TT GDNN&amp;GDTX Bắc Bình </t>
  </si>
  <si>
    <t>THPT Nguyễn Thị Minh Khai</t>
  </si>
  <si>
    <t>THPT
Nguyễn Văn Linh</t>
  </si>
  <si>
    <t>THPT Nguyễn Văn Linh</t>
  </si>
  <si>
    <t>THPT
Hàm Thuận Bắc</t>
  </si>
  <si>
    <t>THPT Hàm Thuận Bắc</t>
  </si>
  <si>
    <t>THPT Phan Bội Châu - Phan Thiết</t>
  </si>
  <si>
    <t>THPT Phan Bội châu - Phan Thiết</t>
  </si>
  <si>
    <t>TT GDNN&amp;GDTX Bắc Bình (Phan Bội Châu)</t>
  </si>
  <si>
    <t>THPT Phan Chu Trinh - Phan Thiết</t>
  </si>
  <si>
    <t>THCS Nguyễn Du</t>
  </si>
  <si>
    <t>THPT Phan Thiết</t>
  </si>
  <si>
    <t>THPT Bùi Thị Xuân - Mũi Né</t>
  </si>
  <si>
    <t>THPT
Lương Thế Vinh - Hàm Kiệm</t>
  </si>
  <si>
    <t>THPT Lương Thế Vinh - Hàm Kiệm</t>
  </si>
  <si>
    <t>THPT
Hàm Thuận Nam</t>
  </si>
  <si>
    <t>THPT Hàm Thuận Nam</t>
  </si>
  <si>
    <t>THPT Nguyễn Trường Tộ</t>
  </si>
  <si>
    <t>THPT
Lý Thường Kiệt</t>
  </si>
  <si>
    <t>THPT Lý Thường Kiệt</t>
  </si>
  <si>
    <t>THPT Nguyễn Huệ - La Gi</t>
  </si>
  <si>
    <t>TT GDNN-GDTX La Gi</t>
  </si>
  <si>
    <t>THPT Hàm Tân</t>
  </si>
  <si>
    <t>THPT Đức Tân</t>
  </si>
  <si>
    <t>THPT Huỳnh Thúc Kháng - Sơn Mỹ</t>
  </si>
  <si>
    <t>THPT Huỳnh Thúc Kháng -  Sơn Mỹ</t>
  </si>
  <si>
    <t>THPT Tánh Linh</t>
  </si>
  <si>
    <t>TT GDNN-GDTX Đức Linh (Tánh Linh)</t>
  </si>
  <si>
    <t>THPT
Nguyễn Văn Trỗi</t>
  </si>
  <si>
    <t>THPT Nguyễn Văn Trỗi</t>
  </si>
  <si>
    <t>THPT Đức Linh</t>
  </si>
  <si>
    <t>TT GDNN-GDTX Đức Linh (Đức Linh)</t>
  </si>
  <si>
    <t>THPT
Hùng Vương - Hoài Đức</t>
  </si>
  <si>
    <t>THPT Hùng Vương - Hoài Đức</t>
  </si>
  <si>
    <t>THPT
Quang Trung -Nam Thành</t>
  </si>
  <si>
    <t>THPT Quang Trung - Nam Thành</t>
  </si>
  <si>
    <t>THPT Ngô Quyền</t>
  </si>
  <si>
    <t>Phổ thông Dân tộc Nội trú</t>
  </si>
  <si>
    <t xml:space="preserve">PT Dân tộc Nội trú </t>
  </si>
  <si>
    <t>THPT chuyên Trần Hưng Đạo</t>
  </si>
  <si>
    <t>TH, THCS và THPT Lê Quý Đôn</t>
  </si>
  <si>
    <t>THCS&amp;THPT Lê Lợi</t>
  </si>
  <si>
    <t>THPT Chuyên Nguyễn Chí Thanh</t>
  </si>
  <si>
    <t>Phòng 18 TS</t>
  </si>
  <si>
    <t>01 phần học viên của TT GDTX, NN-Tin học tỉnh</t>
  </si>
  <si>
    <t>THPT 
Chu Văn An - Gia Nghĩa</t>
  </si>
  <si>
    <t>THPT Chu Văn An - Gia Nghĩa</t>
  </si>
  <si>
    <t>THPT Gia Nghĩa</t>
  </si>
  <si>
    <t>THPT DTNT N'Trang Lơng</t>
  </si>
  <si>
    <t>THPT Phạm Văn Đồng</t>
  </si>
  <si>
    <t>PT DTNT THCS&amp;THPT Đắk R'Lấp</t>
  </si>
  <si>
    <t>1 phần học viên của TT GDTX, NN-Tin học tỉnh (Đắk R'Lấp cũ)</t>
  </si>
  <si>
    <t>THPT Nguyễn Tất Thành</t>
  </si>
  <si>
    <t>THPT Trường Chinh - Nhân Cơ</t>
  </si>
  <si>
    <t>THPT Nguyễn Đình Chiểu</t>
  </si>
  <si>
    <t>THCS&amp;THPT Lê Hữu Trác</t>
  </si>
  <si>
    <t>THPT Lê Quý Đôn-Tuy Đức</t>
  </si>
  <si>
    <t>PT DTNT THCS&amp;THPT Tuy Đức</t>
  </si>
  <si>
    <t>TT GDNN-GDTX Tuy Đức</t>
  </si>
  <si>
    <t>THPT Đắk Glong</t>
  </si>
  <si>
    <t>PT DTNT THCS&amp;THPT Đắk Glong</t>
  </si>
  <si>
    <t>THPT Lê Duẩn</t>
  </si>
  <si>
    <t>THPT Krông Nô</t>
  </si>
  <si>
    <t>PT DTNT THCS&amp;THPT Krông Nô</t>
  </si>
  <si>
    <t>1 phần học viên của TT GDNN-GDTX Đắk Mil (Krông Nô cũ)</t>
  </si>
  <si>
    <t>THPT
Hùng Vương - Quảng Phú</t>
  </si>
  <si>
    <t>THPT Hùng Vương - Quảng Phú</t>
  </si>
  <si>
    <t>THPT
Trần Phú - Nam Đà</t>
  </si>
  <si>
    <t>THPT Trần Phú - Nam Đà</t>
  </si>
  <si>
    <t>THPT Phan Chu Trinh - Cư Jút</t>
  </si>
  <si>
    <t>PT DTNT THCS&amp;THPT Cư Jút</t>
  </si>
  <si>
    <t>THPT Phan Bội Châu - Nam Dong</t>
  </si>
  <si>
    <t>1 phần học viên của TT GDNN-GDTX Đắk Mil (Cư Jút cũ)</t>
  </si>
  <si>
    <t>THPT Nguyễn Bỉnh Khiêm - Nam Dong</t>
  </si>
  <si>
    <t>THPT Đắk Mil</t>
  </si>
  <si>
    <t>PT DTNT THCS&amp;THPT Đắk Mil</t>
  </si>
  <si>
    <t>THCS-THPT Trương Vĩnh Ký</t>
  </si>
  <si>
    <t>1 phần học viên của TT GDNN-GDTX Đắk Mil (Đắk Mil cũ)</t>
  </si>
  <si>
    <t>THPT
Trần Hưng Đạo</t>
  </si>
  <si>
    <t>THPT Trần Hưng Đạo</t>
  </si>
  <si>
    <t>THPT Nguyễn Du - Đắk Sắk</t>
  </si>
  <si>
    <t>Điểm mới</t>
  </si>
  <si>
    <t>THPT Quang Trung - Đắk Mil</t>
  </si>
  <si>
    <t>THPT Đắk Song</t>
  </si>
  <si>
    <t>1 phần học viên của TT GDNN-GDTX Tuy Đức (Đắk Song cũ)</t>
  </si>
  <si>
    <t>PT DTNT THCS&amp;THPT Đăk Song</t>
  </si>
  <si>
    <t>THPT Phan Đình Phùng - Đức An</t>
  </si>
  <si>
    <t>THPT Lương Thế Vinh - Thuận Hạnh</t>
  </si>
  <si>
    <t>TT</t>
  </si>
  <si>
    <t>Tên ấn phẩm ấn chỉ, VPP</t>
  </si>
  <si>
    <t>Số lượng</t>
  </si>
  <si>
    <t>Thẻ đeo Phó trưởng điẻm</t>
  </si>
  <si>
    <t>Túi số 3 (Túi niêm phong bảo quản): </t>
  </si>
  <si>
    <t>KỲ THI TỐT NGHIỆP THPT NĂM 2026 - TỈNH LÂM ĐỒNG</t>
  </si>
  <si>
    <r>
      <t xml:space="preserve">DỰ TRÙ TỔNG SỐ ẤN PHẨM, ẤN CHỈ PHỤC VỤ CÁC ĐIỂM THI
</t>
    </r>
    <r>
      <rPr>
        <b/>
        <sz val="14"/>
        <color rgb="FFFF0000"/>
        <rFont val="Times New Roman"/>
        <family val="1"/>
      </rPr>
      <t xml:space="preserve">CHƯA TÍNH SỐ THÍ SINH TỰ DO 2026
</t>
    </r>
    <r>
      <rPr>
        <i/>
        <sz val="14"/>
        <color rgb="FFFF0000"/>
        <rFont val="Times New Roman"/>
        <family val="1"/>
      </rPr>
      <t>(Đề nghị bộ phận cung ứng tính số dự phòng chứ chính xác quá thiếu không biết chạy đâu lúc tổ chức thi)</t>
    </r>
  </si>
  <si>
    <t>CHƯA TÍNH DỰ PHÒNG VÀ SỐ THÍ SINH TỰ DO</t>
  </si>
  <si>
    <r>
      <t>ẤN PHẨM, ẤN CHỈ THEO ĐIỂM THI (</t>
    </r>
    <r>
      <rPr>
        <b/>
        <sz val="14"/>
        <color rgb="FFFF0000"/>
        <rFont val="Times New Roman"/>
        <family val="1"/>
      </rPr>
      <t>90 ĐIỂM THI</t>
    </r>
    <r>
      <rPr>
        <b/>
        <sz val="14"/>
        <rFont val="Times New Roman"/>
        <family val="1"/>
      </rPr>
      <t>)</t>
    </r>
  </si>
  <si>
    <t>SỞ GDĐT LÂM ĐỒNG</t>
  </si>
  <si>
    <t>PHÒNG KT&amp;KĐCLGD</t>
  </si>
  <si>
    <t>Điểm Thi</t>
  </si>
  <si>
    <t>Số
TS</t>
  </si>
  <si>
    <t>Số
phòng thi</t>
  </si>
  <si>
    <t>Thẻ dự thi</t>
  </si>
  <si>
    <t>Bảng ảnh
phòng thi</t>
  </si>
  <si>
    <t>Danh sách thí sinh phòng thi</t>
  </si>
  <si>
    <t>DS TS
tại
phòng
chờ</t>
  </si>
  <si>
    <t>Giấy nháp</t>
  </si>
  <si>
    <t>Túi hồ
sơ phòng
 thi</t>
  </si>
  <si>
    <t>Túi 
bài thi</t>
  </si>
  <si>
    <t>Nhãn
niêm
phong</t>
  </si>
  <si>
    <t>Giấy thi
tự luận</t>
  </si>
  <si>
    <t>Phiếu trả lời TNKQ</t>
  </si>
  <si>
    <t>Đơn lẻ</t>
  </si>
  <si>
    <t>Tổ hợp</t>
  </si>
  <si>
    <t>Trưởng
điểm</t>
  </si>
  <si>
    <t>Phó
điểm</t>
  </si>
  <si>
    <t>Thư
ký</t>
  </si>
  <si>
    <t>Giám thị</t>
  </si>
  <si>
    <t>Giám sát</t>
  </si>
  <si>
    <t>Công
an</t>
  </si>
  <si>
    <t>Phục
vụ</t>
  </si>
  <si>
    <t>Vàng</t>
  </si>
  <si>
    <t>Xanh</t>
  </si>
  <si>
    <t>Kem</t>
  </si>
  <si>
    <t>Hồng</t>
  </si>
  <si>
    <t>Số phiếu</t>
  </si>
  <si>
    <t>Số bì
(24 phiếu
/1 bì)</t>
  </si>
  <si>
    <t>Tổng cộng:</t>
  </si>
  <si>
    <t>THPT Langbiang</t>
  </si>
  <si>
    <t>THPT Lê Quý Đôn - Lâm Hà</t>
  </si>
  <si>
    <t>THPT Nguyễn Tri Phương</t>
  </si>
  <si>
    <t>MỘT SỐ ẤN PHẨM ĐIỂM THI TỰ CHUẨN BỊ</t>
  </si>
  <si>
    <t>Tên loại</t>
  </si>
  <si>
    <t>Giấy A4</t>
  </si>
  <si>
    <t>Hồ dán</t>
  </si>
  <si>
    <t>Arap (bấm kim)</t>
  </si>
  <si>
    <t>Băng keo trong (khổ lớn)</t>
  </si>
  <si>
    <t>Sáp đếm</t>
  </si>
  <si>
    <t>Bút phốt xanh (không xóa được)</t>
  </si>
  <si>
    <t>Kim bấm</t>
  </si>
  <si>
    <t>Dây thun</t>
  </si>
  <si>
    <t>Giấy niêm phong</t>
  </si>
  <si>
    <t>Lưu ý: Căn cứ vào số liệu thực tế tại điểm thi (Số phòng thi, nhân sự, …) đơn vị chủ động</t>
  </si>
  <si>
    <t>chuẩn bị số lượng ấn phẩm.</t>
  </si>
  <si>
    <t>THPT Nguyễn Huệ</t>
  </si>
  <si>
    <t>THPT Lương Thế Vinh - Đức Trọng</t>
  </si>
  <si>
    <t>THPT Thăng Long</t>
  </si>
  <si>
    <t>THPT Tuy Phong</t>
  </si>
  <si>
    <t>THPT Hòa Đa</t>
  </si>
  <si>
    <t>THPT Bắc Bình</t>
  </si>
  <si>
    <t>THPT Quang Trung -Nam Thành</t>
  </si>
  <si>
    <t>Kiểm tra</t>
  </si>
  <si>
    <t>Bảo vệ</t>
  </si>
  <si>
    <t>Phù hiệu (thẻ đeo)</t>
  </si>
  <si>
    <t>Kéo cắt bì đề thi</t>
  </si>
  <si>
    <t>Băng keo giất bảng lớn</t>
  </si>
  <si>
    <t>Bút cho giám thị</t>
  </si>
  <si>
    <t>Bút long dầu</t>
  </si>
  <si>
    <t>Phấn viết bảng</t>
  </si>
  <si>
    <t>THPT Phan Đình Phùng- Đam Rông 3</t>
  </si>
  <si>
    <t>Máy photo siêu tốc A3</t>
  </si>
  <si>
    <t>Đề xuất</t>
  </si>
  <si>
    <t>Máy tính để giải mã đề thi</t>
  </si>
  <si>
    <t>Nhu cầu</t>
  </si>
  <si>
    <t>Mực máy Photo siêu tốc A3</t>
  </si>
  <si>
    <t>Số lượng hiện có</t>
  </si>
  <si>
    <t>Máy in</t>
  </si>
  <si>
    <t>Mực máy in</t>
  </si>
  <si>
    <t>Đầu đọc đĩa CD</t>
  </si>
  <si>
    <t>Mua mới</t>
  </si>
  <si>
    <t>I. Điểm in sao tại Đà Lạt</t>
  </si>
  <si>
    <t>cài đặt lại Windows và các phần mềm hỗ trợ</t>
  </si>
  <si>
    <t>Không</t>
  </si>
  <si>
    <t>II. Điểm in sao khác</t>
  </si>
  <si>
    <t xml:space="preserve">III. Văn phòng phẩm </t>
  </si>
  <si>
    <t>Tên thiết bị</t>
  </si>
  <si>
    <t>Tên VPP</t>
  </si>
  <si>
    <t>Kéo lớn</t>
  </si>
  <si>
    <t>Ghi chú/Đề xuất</t>
  </si>
  <si>
    <t>Băng keo giấy niêm phong bảng lớn</t>
  </si>
  <si>
    <t>Băng keo giấy niêm phong bảng nhỏ</t>
  </si>
  <si>
    <t>Thẻ đeo cán bộ in sao</t>
  </si>
  <si>
    <t>Lốc</t>
  </si>
  <si>
    <t>Giấy Polyure</t>
  </si>
  <si>
    <t>BAN IN SAO ĐỀ THI</t>
  </si>
  <si>
    <t>BAN PHÁCH</t>
  </si>
  <si>
    <t>I. Thiết bị máy móc</t>
  </si>
  <si>
    <t>Máy phát điện</t>
  </si>
  <si>
    <t>Máy giặt loại 8 kg</t>
  </si>
  <si>
    <t>-Mua mới 1 máy loại 12 kg;
- Mua thêm 20 bộ óc treo áo quấn (1 bộ 10 móc)</t>
  </si>
  <si>
    <t>Hội trường và hệ thống điện</t>
  </si>
  <si>
    <t>Nhà vệ sinh</t>
  </si>
  <si>
    <t>Vệ sinh toàn bộ các nhà vệ sinh</t>
  </si>
  <si>
    <t>Phòng tắm có nước nóng, vòi sen</t>
  </si>
  <si>
    <t>- Mua thêm 1 nồi loại lớn;
-Thay thế toàn bộ đũa đã qua sử dụng (60 đôi);
- Mua thêm chén, bát, lý, đĩa, thìa canh, thìa nhỏ cho 60 người;
Mua thêm 2 bình siêu tốc;
Mua thêm 2 bình giữ nhiệt</t>
  </si>
  <si>
    <t>Gường tầng</t>
  </si>
  <si>
    <t>Mượn của Trung tâm GDTX 1 cái</t>
  </si>
  <si>
    <t>Tivi</t>
  </si>
  <si>
    <t>Hệ thống PCCC</t>
  </si>
  <si>
    <t>Kiểm tra các bình chữa cháy, nếu hạn sử dụng sẽ thay mới theo yêu cầu của Công an</t>
  </si>
  <si>
    <t>Khu vực làm việc</t>
  </si>
  <si>
    <t>Vệ sinh tất cả trước khi đưa vào sử dụng</t>
  </si>
  <si>
    <t>Sử dụng lại mực của Ban in sao, thiếu sẽ đề xuất</t>
  </si>
  <si>
    <t>Máy photo thường A4</t>
  </si>
  <si>
    <t>Nhu cầu cần</t>
  </si>
  <si>
    <t>Sử dụng lại máy sau khi Ban sao in kết thúc</t>
  </si>
  <si>
    <t>Máy tính để làm việc</t>
  </si>
  <si>
    <t>Theo thực tế</t>
  </si>
  <si>
    <t>Mua mực mới theo thực tế</t>
  </si>
  <si>
    <t>Mua mực máy in theo từng loại máy in Theo thực tế</t>
  </si>
  <si>
    <t>Bấm giấy loại trung</t>
  </si>
  <si>
    <t>Ghim bấm</t>
  </si>
  <si>
    <t>IV. Vật tư cho cán bộ cách ly</t>
  </si>
  <si>
    <t>Lọ</t>
  </si>
  <si>
    <t>Bút bi mực đỏ</t>
  </si>
  <si>
    <t>Băng keo giấy cỡ lớn</t>
  </si>
  <si>
    <t>Kg</t>
  </si>
  <si>
    <t>Giây thun</t>
  </si>
  <si>
    <t>Túi đựng bài thi sau cắt phách</t>
  </si>
  <si>
    <t>Bàn cắt giấy</t>
  </si>
  <si>
    <t>Thùng giao đề thi</t>
  </si>
  <si>
    <t>trang bị theo thực tế, khi cần sẽ trang bị thêm</t>
  </si>
  <si>
    <t>I. Thiết bị máy móc cho Ban thư ký</t>
  </si>
  <si>
    <t>BAN THƯ KÝ VÀ CHẤM THI TỰ LUẬN</t>
  </si>
  <si>
    <t>Bút bi màu đỏ</t>
  </si>
  <si>
    <t>Bút bi màu đen</t>
  </si>
  <si>
    <t>Bút bi màu tím</t>
  </si>
  <si>
    <t>Đĩa CD DVD Maxcel</t>
  </si>
  <si>
    <t>Thẻ đeo giám khảo</t>
  </si>
  <si>
    <t>xấp</t>
  </si>
  <si>
    <t>Giấy note nhiều màu trong 1 xấp</t>
  </si>
  <si>
    <t>Mua theo thực tế</t>
  </si>
  <si>
    <t>Ổ khóa</t>
  </si>
  <si>
    <t>Ổ khóa thùng đề thi</t>
  </si>
  <si>
    <t>CHẤM THI TRẮC NGHIỆM</t>
  </si>
  <si>
    <t>Máy quét bài</t>
  </si>
  <si>
    <t>mua mới 2 máy</t>
  </si>
  <si>
    <t>Máy chủ (server)</t>
  </si>
  <si>
    <t>Mua mới 1 máy server cấu hình theo yêu cầu của Bộ GDĐT</t>
  </si>
  <si>
    <t>5 máy của 3 tỉnh cũ có cấu hình thấp</t>
  </si>
  <si>
    <t>kiểm tra và cài đặt lại</t>
  </si>
  <si>
    <t>Lưu điện (UPS)</t>
  </si>
  <si>
    <t>mua mới 2 cái</t>
  </si>
  <si>
    <t>Mua theo thực tế khi có đề xuất</t>
  </si>
  <si>
    <t>1 hộp 10 cái</t>
  </si>
  <si>
    <t>III. Văn phòng phẩm cho Ban thư ký và chấm thi</t>
  </si>
  <si>
    <t>Phụ lục 1</t>
  </si>
  <si>
    <t>Phụ lục 2</t>
  </si>
  <si>
    <t>Phụ lục 3</t>
  </si>
  <si>
    <t>Phụ lục 4</t>
  </si>
  <si>
    <t>Camera phòng chấm thi</t>
  </si>
  <si>
    <t>Hiện có</t>
  </si>
  <si>
    <t>Phụ lục 5</t>
  </si>
  <si>
    <t>ẤN PHẨM SỞ CUNG CẤP CHO CÁC ĐIỂM THI</t>
  </si>
  <si>
    <t>Điện thoại bàn có loa ngoài</t>
  </si>
  <si>
    <t>Sử dụng lại của sao in</t>
  </si>
  <si>
    <t>Điện thoại có loa ngoài+ ghi âm</t>
  </si>
  <si>
    <t>Hộp mực theo loại máy in</t>
  </si>
  <si>
    <t>Băng keo giấy cỡ nhỏ</t>
  </si>
  <si>
    <t>đưa vào 1 máy cắt của BT  chuyển lên</t>
  </si>
  <si>
    <t>Thẻ đeo lãnh đạo Ban+thư ký</t>
  </si>
  <si>
    <t>Nhãn niêm phong túi bài thi</t>
  </si>
  <si>
    <t>Còn lại sử dụng ổ khóa thùng chứa bài thi</t>
  </si>
  <si>
    <t>II. Văn phòng phẩm cho Chấm trắc nghiệm</t>
  </si>
  <si>
    <t>Đồ dùng phục vụ nấu ăn (hiện có 2 nồi cơm nhỏ)</t>
  </si>
  <si>
    <t>Mực đỏ để đóng dấu niêm phong</t>
  </si>
  <si>
    <t>THPT Nguyễn Bỉnh Khiêm- Tà Hine</t>
  </si>
  <si>
    <t>Bút bi xanh</t>
  </si>
  <si>
    <t>Bút bi  đỏ</t>
  </si>
  <si>
    <t>Dây ni lông</t>
  </si>
  <si>
    <t>Cuộn</t>
  </si>
  <si>
    <t>Cuộn lớn</t>
  </si>
  <si>
    <t>Hồ dán (keo dán)</t>
  </si>
  <si>
    <t>Giấy Polyure (niêm phong)</t>
  </si>
  <si>
    <t>Bì đựng hồ sơ bằn ni long trong Clear)</t>
  </si>
  <si>
    <t>Bút dạ quang (2 vàng+ 2 đỏ+2 xanh</t>
  </si>
  <si>
    <t>Bao đựng rác loại nilon đen</t>
  </si>
  <si>
    <t>Sáp đếm giấy</t>
  </si>
  <si>
    <t>Máy tính bàn</t>
  </si>
  <si>
    <t>Giấy A4 (định lượng 70)</t>
  </si>
  <si>
    <t>Giấy A3 (định lượng 70)</t>
  </si>
  <si>
    <t>Giấy xi măng khổ A0 gói môn thi</t>
  </si>
  <si>
    <t>Bút lông dầu mực đỏ không xóa được</t>
  </si>
  <si>
    <t>Bao đựng rác (loại 50kg-bao gạo)</t>
  </si>
  <si>
    <t>Bàn tròn ăn cơm</t>
  </si>
  <si>
    <t>Ghế ngồi</t>
  </si>
  <si>
    <t>Bút long dầu mực đỏ không xóa</t>
  </si>
  <si>
    <t>Giấy xi măng khổ A4 để niê3m phong</t>
  </si>
  <si>
    <t xml:space="preserve">Mua mới 14 mắt </t>
  </si>
  <si>
    <t>Đầu ghi camera</t>
  </si>
  <si>
    <t>Bút lông dầu mực xanh không xóa được</t>
  </si>
  <si>
    <t>Máy trạm (máy tính bàn)</t>
  </si>
  <si>
    <t>Thẻ đeo cán bộ chấm trắc nghiệm</t>
  </si>
  <si>
    <t>trong 5 máy hiện có, có 2 máy hay bị kẹt giấy</t>
  </si>
  <si>
    <t>Mua mới 40 cái</t>
  </si>
  <si>
    <t>Màn hình đầu ra</t>
  </si>
  <si>
    <t>Có thể mượn từ trường chuyên Thăng Long</t>
  </si>
  <si>
    <t>Bút lông dầu mực đỏ</t>
  </si>
  <si>
    <t>20.000.000 tờ/1hộp</t>
  </si>
  <si>
    <t>sử dụng lại từ Ban in sao</t>
  </si>
  <si>
    <t>sử dụng hiện có</t>
  </si>
  <si>
    <t>Bì đựng túi bài thi từng phòng thi (thi theo Ca)</t>
  </si>
  <si>
    <t>Bì đựng bài thi từng điểm thi</t>
  </si>
  <si>
    <t xml:space="preserve">Thuê 8 máy </t>
  </si>
  <si>
    <t>Máy pho to</t>
  </si>
  <si>
    <t>Lấy 02 máy của THPT chuyên Trần Hưng Đạo chuyển sang</t>
  </si>
  <si>
    <t>-Thay nhớt máy;
- Mua 50 lít dầu để dự phòng</t>
  </si>
  <si>
    <t>- Mua thêm 10 gường tầng;
- Thuê dịch vụ giặt sạch chăn, ga, gối, nệm, màn chống muỗi hiện có; sắp xếp theo bộ cho từng gường và trang bị thêm cho đủ số lượng thực tế với số người tham gia do Sở GDĐT điều động</t>
  </si>
  <si>
    <t>Máy sấy đồ</t>
  </si>
  <si>
    <t>Bột giặt nước và nước xả</t>
  </si>
  <si>
    <t>mua theo thực tế</t>
  </si>
  <si>
    <t>vệ sinh an toàn thực phẩm</t>
  </si>
  <si>
    <t>Đề nghị Y tế kiểm tra khu vực nấu ăn</t>
  </si>
  <si>
    <t>cần</t>
  </si>
  <si>
    <t>Bì đựng đề thi môn</t>
  </si>
  <si>
    <t>1 màu (bì đựng 24 tờ giấy A4)</t>
  </si>
  <si>
    <t>Bì này sẽ chứa đề các môn, tối đa 8 bì đề thi môn (mỗi bì đựng 24 tờ A4)</t>
  </si>
  <si>
    <t>Bì này chứa tất cả các bì thi môn của điểm thi; chứa tối đa 40 bì đề thi môn</t>
  </si>
  <si>
    <t>Gấy A4</t>
  </si>
  <si>
    <t>Gồm 5 ram màu vàng, 5 ram màu xanh; 5 ram màu đỏ</t>
  </si>
  <si>
    <t>1.</t>
  </si>
  <si>
    <r>
      <t xml:space="preserve">Thời gian bàn giao: </t>
    </r>
    <r>
      <rPr>
        <sz val="12"/>
        <color rgb="FF000000"/>
        <rFont val="Times New Roman"/>
        <family val="1"/>
      </rPr>
      <t>ngày 20/5/2026</t>
    </r>
  </si>
  <si>
    <t>2.</t>
  </si>
  <si>
    <r>
      <t xml:space="preserve">Địa điểm bàn giao: </t>
    </r>
    <r>
      <rPr>
        <sz val="12"/>
        <color rgb="FF000000"/>
        <rFont val="Times New Roman"/>
        <family val="1"/>
      </rPr>
      <t>Trung tâm GDTX Đà Lạt (Hội trường tầng 3)</t>
    </r>
  </si>
  <si>
    <t>3.</t>
  </si>
  <si>
    <t>Nội dung đề xuất:</t>
  </si>
  <si>
    <r>
      <t xml:space="preserve">Thời gian bàn giao: trước </t>
    </r>
    <r>
      <rPr>
        <sz val="12"/>
        <color rgb="FF000000"/>
        <rFont val="Times New Roman"/>
        <family val="1"/>
      </rPr>
      <t>ngày 04/6/2026</t>
    </r>
  </si>
  <si>
    <r>
      <t xml:space="preserve">Địa điểm bàn giao: </t>
    </r>
    <r>
      <rPr>
        <sz val="12"/>
        <color rgb="FF000000"/>
        <rFont val="Times New Roman"/>
        <family val="1"/>
      </rPr>
      <t>tại các điểm thi</t>
    </r>
  </si>
  <si>
    <t>Sở Giáo dục và Đào tạo</t>
  </si>
  <si>
    <t>*</t>
  </si>
  <si>
    <r>
      <t xml:space="preserve">Thời gian bàn giao: </t>
    </r>
    <r>
      <rPr>
        <sz val="12"/>
        <color rgb="FF000000"/>
        <rFont val="Times New Roman"/>
        <family val="1"/>
      </rPr>
      <t>ngày 13/6/2026</t>
    </r>
  </si>
  <si>
    <r>
      <t xml:space="preserve">Địa điểm bàn giao: </t>
    </r>
    <r>
      <rPr>
        <sz val="12"/>
        <color rgb="FF000000"/>
        <rFont val="Times New Roman"/>
        <family val="1"/>
      </rPr>
      <t>Trường THPT Bùi Thị Xuân - Đà Lạt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</si>
</sst>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00"/>
  </numFmts>
  <fonts count="37" x14ac:knownFonts="1">
    <font>
      <sz val="10"/>
      <color rgb="FF000000"/>
      <name val="Arial"/>
      <family val="2"/>
      <scheme val="minor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i/>
      <sz val="10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rgb="FFFF0000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8"/>
      <name val="Arial"/>
      <family val="2"/>
      <scheme val="minor"/>
    </font>
    <font>
      <sz val="10"/>
      <color theme="1"/>
      <name val="Times New Roman"/>
      <family val="1"/>
    </font>
    <font>
      <b/>
      <u/>
      <sz val="10"/>
      <color indexed="8"/>
      <name val="Times New Roman"/>
      <family val="1"/>
    </font>
    <font>
      <b/>
      <sz val="10"/>
      <color theme="0"/>
      <name val="Times New Roman"/>
      <family val="1"/>
    </font>
    <font>
      <i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 applyNumberFormat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26" fillId="0" borderId="0"/>
  </cellStyleXfs>
  <cellXfs count="247">
    <xf numFmtId="0" fontId="0" fillId="0" borderId="0" xfId="0"/>
    <xf numFmtId="0" fontId="2" fillId="0" borderId="0" xfId="2" applyFont="1"/>
    <xf numFmtId="0" fontId="2" fillId="2" borderId="1" xfId="2" applyFont="1" applyFill="1" applyBorder="1" applyAlignment="1" applyProtection="1">
      <alignment horizontal="justify" vertical="center" wrapText="1"/>
      <protection locked="0"/>
    </xf>
    <xf numFmtId="0" fontId="2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0" borderId="0" xfId="2" quotePrefix="1" applyFont="1"/>
    <xf numFmtId="0" fontId="2" fillId="2" borderId="3" xfId="2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vertical="center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justify" vertical="center" wrapText="1"/>
      <protection locked="0"/>
    </xf>
    <xf numFmtId="0" fontId="3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justify" vertical="center" wrapText="1"/>
      <protection locked="0"/>
    </xf>
    <xf numFmtId="0" fontId="2" fillId="2" borderId="3" xfId="2" applyFont="1" applyFill="1" applyBorder="1" applyAlignment="1">
      <alignment horizontal="center" vertical="center" wrapText="1"/>
    </xf>
    <xf numFmtId="0" fontId="2" fillId="3" borderId="0" xfId="2" applyFont="1" applyFill="1"/>
    <xf numFmtId="0" fontId="2" fillId="2" borderId="3" xfId="2" applyFont="1" applyFill="1" applyBorder="1"/>
    <xf numFmtId="0" fontId="2" fillId="2" borderId="1" xfId="2" applyFont="1" applyFill="1" applyBorder="1" applyAlignment="1" applyProtection="1">
      <alignment horizontal="left" vertical="center" wrapText="1"/>
      <protection locked="0"/>
    </xf>
    <xf numFmtId="0" fontId="2" fillId="6" borderId="0" xfId="2" applyFont="1" applyFill="1"/>
    <xf numFmtId="0" fontId="2" fillId="2" borderId="6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horizontal="left" vertical="center" wrapText="1"/>
      <protection locked="0"/>
    </xf>
    <xf numFmtId="0" fontId="2" fillId="2" borderId="3" xfId="2" applyFont="1" applyFill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3" xfId="2" applyFont="1" applyFill="1" applyBorder="1" applyAlignment="1" applyProtection="1">
      <alignment vertical="center" wrapText="1"/>
      <protection locked="0"/>
    </xf>
    <xf numFmtId="0" fontId="3" fillId="2" borderId="3" xfId="2" applyFont="1" applyFill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justify" vertical="center" wrapText="1"/>
      <protection locked="0"/>
    </xf>
    <xf numFmtId="0" fontId="3" fillId="2" borderId="2" xfId="2" applyFont="1" applyFill="1" applyBorder="1" applyAlignment="1">
      <alignment vertical="center"/>
    </xf>
    <xf numFmtId="0" fontId="3" fillId="2" borderId="5" xfId="2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0" fontId="2" fillId="2" borderId="1" xfId="3" applyFont="1" applyFill="1" applyBorder="1" applyAlignment="1" applyProtection="1">
      <alignment horizontal="justify" vertical="center" wrapText="1"/>
      <protection locked="0"/>
    </xf>
    <xf numFmtId="0" fontId="2" fillId="2" borderId="1" xfId="2" applyFont="1" applyFill="1" applyBorder="1" applyAlignment="1" applyProtection="1">
      <alignment vertical="center"/>
      <protection locked="0"/>
    </xf>
    <xf numFmtId="0" fontId="2" fillId="2" borderId="1" xfId="4" applyNumberFormat="1" applyFont="1" applyFill="1" applyBorder="1" applyAlignment="1">
      <alignment horizontal="left" vertical="center" wrapText="1" shrinkToFit="1"/>
    </xf>
    <xf numFmtId="0" fontId="2" fillId="2" borderId="1" xfId="4" applyNumberFormat="1" applyFont="1" applyFill="1" applyBorder="1" applyAlignment="1">
      <alignment horizontal="center" vertical="center"/>
    </xf>
    <xf numFmtId="0" fontId="2" fillId="2" borderId="2" xfId="4" applyNumberFormat="1" applyFont="1" applyFill="1" applyBorder="1" applyAlignment="1">
      <alignment horizontal="center" vertical="center"/>
    </xf>
    <xf numFmtId="0" fontId="2" fillId="2" borderId="3" xfId="4" applyNumberFormat="1" applyFont="1" applyFill="1" applyBorder="1" applyAlignment="1">
      <alignment horizontal="center" vertical="center"/>
    </xf>
    <xf numFmtId="0" fontId="3" fillId="2" borderId="2" xfId="4" applyNumberFormat="1" applyFont="1" applyFill="1" applyBorder="1" applyAlignment="1">
      <alignment horizontal="center" vertical="center" wrapText="1"/>
    </xf>
    <xf numFmtId="0" fontId="2" fillId="2" borderId="2" xfId="4" applyNumberFormat="1" applyFont="1" applyFill="1" applyBorder="1" applyAlignment="1">
      <alignment horizontal="left" vertical="center" wrapText="1" shrinkToFit="1"/>
    </xf>
    <xf numFmtId="0" fontId="3" fillId="2" borderId="2" xfId="4" applyNumberFormat="1" applyFont="1" applyFill="1" applyBorder="1" applyAlignment="1">
      <alignment horizontal="center" vertical="center"/>
    </xf>
    <xf numFmtId="0" fontId="2" fillId="2" borderId="3" xfId="4" applyNumberFormat="1" applyFont="1" applyFill="1" applyBorder="1" applyAlignment="1">
      <alignment horizontal="center" vertical="center" wrapText="1"/>
    </xf>
    <xf numFmtId="0" fontId="2" fillId="2" borderId="3" xfId="4" applyNumberFormat="1" applyFont="1" applyFill="1" applyBorder="1" applyAlignment="1">
      <alignment horizontal="left" vertical="center" wrapText="1" shrinkToFit="1"/>
    </xf>
    <xf numFmtId="0" fontId="2" fillId="2" borderId="2" xfId="4" applyNumberFormat="1" applyFont="1" applyFill="1" applyBorder="1" applyAlignment="1">
      <alignment horizontal="left" vertical="center" wrapText="1"/>
    </xf>
    <xf numFmtId="0" fontId="2" fillId="2" borderId="3" xfId="4" applyNumberFormat="1" applyFont="1" applyFill="1" applyBorder="1" applyAlignment="1">
      <alignment horizontal="left" vertical="center" wrapText="1"/>
    </xf>
    <xf numFmtId="0" fontId="3" fillId="2" borderId="3" xfId="4" applyNumberFormat="1" applyFont="1" applyFill="1" applyBorder="1" applyAlignment="1">
      <alignment horizontal="center" vertical="center"/>
    </xf>
    <xf numFmtId="0" fontId="3" fillId="0" borderId="0" xfId="2" applyFont="1"/>
    <xf numFmtId="0" fontId="2" fillId="2" borderId="1" xfId="5" applyFont="1" applyFill="1" applyBorder="1" applyAlignment="1">
      <alignment horizontal="left" vertical="center" wrapText="1" shrinkToFit="1"/>
    </xf>
    <xf numFmtId="0" fontId="6" fillId="2" borderId="1" xfId="2" applyFont="1" applyFill="1" applyBorder="1" applyAlignment="1" applyProtection="1">
      <alignment horizontal="justify" vertical="center" wrapText="1"/>
      <protection locked="0"/>
    </xf>
    <xf numFmtId="165" fontId="3" fillId="2" borderId="2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vertical="center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vertical="center" wrapText="1"/>
    </xf>
    <xf numFmtId="0" fontId="11" fillId="2" borderId="2" xfId="2" applyFont="1" applyFill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0" xfId="0" applyFont="1"/>
    <xf numFmtId="0" fontId="15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 vertical="center" wrapText="1" readingOrder="1"/>
    </xf>
    <xf numFmtId="0" fontId="16" fillId="0" borderId="1" xfId="0" applyFont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2" borderId="2" xfId="2" applyFont="1" applyFill="1" applyBorder="1" applyAlignment="1" applyProtection="1">
      <alignment vertical="center" wrapText="1"/>
      <protection locked="0"/>
    </xf>
    <xf numFmtId="0" fontId="2" fillId="2" borderId="1" xfId="2" applyFont="1" applyFill="1" applyBorder="1" applyAlignment="1" applyProtection="1">
      <alignment vertical="center" wrapText="1"/>
      <protection locked="0"/>
    </xf>
    <xf numFmtId="0" fontId="3" fillId="2" borderId="1" xfId="2" applyFont="1" applyFill="1" applyBorder="1" applyAlignment="1" applyProtection="1">
      <alignment vertical="center" wrapText="1"/>
      <protection locked="0"/>
    </xf>
    <xf numFmtId="0" fontId="3" fillId="2" borderId="5" xfId="2" applyFont="1" applyFill="1" applyBorder="1" applyAlignment="1" applyProtection="1">
      <alignment vertical="center" wrapText="1"/>
      <protection locked="0"/>
    </xf>
    <xf numFmtId="0" fontId="3" fillId="2" borderId="3" xfId="2" applyFont="1" applyFill="1" applyBorder="1" applyAlignment="1" applyProtection="1">
      <alignment vertical="center" wrapText="1"/>
      <protection locked="0"/>
    </xf>
    <xf numFmtId="0" fontId="3" fillId="2" borderId="1" xfId="2" applyFont="1" applyFill="1" applyBorder="1" applyAlignment="1" applyProtection="1">
      <alignment horizontal="justify" vertical="center" wrapText="1"/>
      <protection locked="0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3" xfId="2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28" fillId="3" borderId="1" xfId="7" applyFont="1" applyFill="1" applyBorder="1" applyAlignment="1">
      <alignment horizontal="center" vertical="center" wrapText="1"/>
    </xf>
    <xf numFmtId="0" fontId="29" fillId="0" borderId="0" xfId="9" applyFont="1"/>
    <xf numFmtId="0" fontId="26" fillId="0" borderId="0" xfId="9"/>
    <xf numFmtId="0" fontId="26" fillId="0" borderId="12" xfId="9" applyBorder="1" applyAlignment="1">
      <alignment horizontal="center"/>
    </xf>
    <xf numFmtId="0" fontId="27" fillId="0" borderId="1" xfId="9" applyFont="1" applyBorder="1" applyAlignment="1">
      <alignment horizontal="center" vertical="top" wrapText="1"/>
    </xf>
    <xf numFmtId="0" fontId="31" fillId="0" borderId="1" xfId="9" applyFont="1" applyBorder="1" applyAlignment="1">
      <alignment horizontal="center" vertical="top" wrapText="1"/>
    </xf>
    <xf numFmtId="0" fontId="24" fillId="0" borderId="1" xfId="9" applyFont="1" applyBorder="1" applyAlignment="1">
      <alignment vertical="top" wrapText="1"/>
    </xf>
    <xf numFmtId="0" fontId="2" fillId="3" borderId="1" xfId="2" applyFont="1" applyFill="1" applyBorder="1" applyAlignment="1" applyProtection="1">
      <alignment horizontal="center" vertical="center"/>
      <protection locked="0"/>
    </xf>
    <xf numFmtId="0" fontId="2" fillId="3" borderId="1" xfId="2" applyFont="1" applyFill="1" applyBorder="1" applyAlignment="1" applyProtection="1">
      <alignment horizontal="left" vertical="center" wrapText="1"/>
      <protection locked="0"/>
    </xf>
    <xf numFmtId="0" fontId="2" fillId="3" borderId="1" xfId="4" applyNumberFormat="1" applyFont="1" applyFill="1" applyBorder="1" applyAlignment="1">
      <alignment horizontal="left" vertical="center" wrapText="1"/>
    </xf>
    <xf numFmtId="0" fontId="2" fillId="3" borderId="1" xfId="2" applyFont="1" applyFill="1" applyBorder="1" applyAlignment="1" applyProtection="1">
      <alignment horizontal="left" vertical="center"/>
      <protection locked="0"/>
    </xf>
    <xf numFmtId="0" fontId="28" fillId="3" borderId="0" xfId="7" applyFont="1" applyFill="1" applyAlignment="1">
      <alignment vertical="center"/>
    </xf>
    <xf numFmtId="0" fontId="34" fillId="3" borderId="0" xfId="7" applyFont="1" applyFill="1" applyAlignment="1"/>
    <xf numFmtId="0" fontId="34" fillId="3" borderId="0" xfId="7" applyFont="1" applyFill="1" applyAlignment="1">
      <alignment horizontal="center" vertical="center"/>
    </xf>
    <xf numFmtId="0" fontId="34" fillId="3" borderId="0" xfId="7" applyFont="1" applyFill="1" applyAlignment="1">
      <alignment horizontal="center"/>
    </xf>
    <xf numFmtId="0" fontId="3" fillId="3" borderId="1" xfId="9" applyFont="1" applyFill="1" applyBorder="1" applyAlignment="1">
      <alignment horizontal="center" vertical="center"/>
    </xf>
    <xf numFmtId="0" fontId="28" fillId="3" borderId="1" xfId="9" applyFont="1" applyFill="1" applyBorder="1" applyAlignment="1">
      <alignment horizontal="right"/>
    </xf>
    <xf numFmtId="0" fontId="28" fillId="3" borderId="1" xfId="7" applyFont="1" applyFill="1" applyBorder="1"/>
    <xf numFmtId="1" fontId="28" fillId="3" borderId="1" xfId="9" applyNumberFormat="1" applyFont="1" applyFill="1" applyBorder="1"/>
    <xf numFmtId="0" fontId="28" fillId="3" borderId="0" xfId="7" applyFont="1" applyFill="1" applyAlignment="1">
      <alignment horizontal="center" vertical="center"/>
    </xf>
    <xf numFmtId="0" fontId="28" fillId="3" borderId="0" xfId="7" applyFont="1" applyFill="1"/>
    <xf numFmtId="0" fontId="33" fillId="3" borderId="0" xfId="7" applyFont="1" applyFill="1" applyAlignment="1">
      <alignment vertical="center"/>
    </xf>
    <xf numFmtId="0" fontId="33" fillId="3" borderId="0" xfId="7" applyFont="1" applyFill="1"/>
    <xf numFmtId="0" fontId="25" fillId="3" borderId="1" xfId="7" applyFont="1" applyFill="1" applyBorder="1" applyAlignment="1">
      <alignment horizontal="center" vertical="center" wrapText="1"/>
    </xf>
    <xf numFmtId="0" fontId="28" fillId="3" borderId="1" xfId="7" applyFont="1" applyFill="1" applyBorder="1" applyAlignment="1">
      <alignment horizontal="center" vertical="center" wrapText="1" shrinkToFit="1"/>
    </xf>
    <xf numFmtId="0" fontId="28" fillId="3" borderId="1" xfId="7" applyFont="1" applyFill="1" applyBorder="1" applyAlignment="1">
      <alignment horizontal="center" vertical="center"/>
    </xf>
    <xf numFmtId="0" fontId="25" fillId="3" borderId="1" xfId="7" applyFon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center" vertical="center" wrapText="1"/>
    </xf>
    <xf numFmtId="0" fontId="28" fillId="3" borderId="1" xfId="9" applyFont="1" applyFill="1" applyBorder="1" applyAlignment="1">
      <alignment horizontal="center" vertical="center"/>
    </xf>
    <xf numFmtId="0" fontId="35" fillId="3" borderId="1" xfId="9" applyFont="1" applyFill="1" applyBorder="1" applyAlignment="1">
      <alignment horizontal="center" vertical="center"/>
    </xf>
    <xf numFmtId="0" fontId="35" fillId="3" borderId="1" xfId="7" applyFont="1" applyFill="1" applyBorder="1" applyAlignment="1">
      <alignment horizontal="center"/>
    </xf>
    <xf numFmtId="0" fontId="33" fillId="3" borderId="1" xfId="9" applyFont="1" applyFill="1" applyBorder="1" applyAlignment="1">
      <alignment horizontal="right" wrapText="1"/>
    </xf>
    <xf numFmtId="0" fontId="28" fillId="3" borderId="1" xfId="9" applyFont="1" applyFill="1" applyBorder="1"/>
    <xf numFmtId="0" fontId="33" fillId="3" borderId="1" xfId="9" applyFont="1" applyFill="1" applyBorder="1"/>
    <xf numFmtId="0" fontId="28" fillId="3" borderId="0" xfId="7" applyFont="1" applyFill="1" applyAlignment="1">
      <alignment horizontal="center"/>
    </xf>
    <xf numFmtId="0" fontId="28" fillId="7" borderId="1" xfId="7" applyFont="1" applyFill="1" applyBorder="1" applyAlignment="1">
      <alignment horizontal="center" vertical="center"/>
    </xf>
    <xf numFmtId="0" fontId="25" fillId="7" borderId="1" xfId="7" applyFont="1" applyFill="1" applyBorder="1" applyAlignment="1">
      <alignment vertical="center"/>
    </xf>
    <xf numFmtId="0" fontId="25" fillId="7" borderId="1" xfId="7" applyFont="1" applyFill="1" applyBorder="1" applyAlignment="1">
      <alignment horizontal="center" vertical="center"/>
    </xf>
    <xf numFmtId="0" fontId="10" fillId="0" borderId="0" xfId="9" applyFont="1"/>
    <xf numFmtId="0" fontId="15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166" fontId="15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0" fontId="14" fillId="0" borderId="0" xfId="0" applyFont="1"/>
    <xf numFmtId="0" fontId="15" fillId="0" borderId="1" xfId="0" quotePrefix="1" applyFont="1" applyBorder="1" applyAlignment="1">
      <alignment wrapText="1"/>
    </xf>
    <xf numFmtId="0" fontId="15" fillId="0" borderId="1" xfId="0" applyFont="1" applyBorder="1" applyAlignment="1">
      <alignment vertical="center"/>
    </xf>
    <xf numFmtId="0" fontId="15" fillId="0" borderId="1" xfId="0" quotePrefix="1" applyFont="1" applyBorder="1" applyAlignment="1">
      <alignment horizontal="justify" wrapText="1"/>
    </xf>
    <xf numFmtId="0" fontId="15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43" fontId="15" fillId="0" borderId="0" xfId="1" applyFont="1"/>
    <xf numFmtId="0" fontId="15" fillId="0" borderId="4" xfId="0" applyFont="1" applyBorder="1"/>
    <xf numFmtId="0" fontId="15" fillId="0" borderId="14" xfId="0" applyFont="1" applyBorder="1" applyAlignment="1">
      <alignment wrapText="1"/>
    </xf>
    <xf numFmtId="0" fontId="15" fillId="0" borderId="14" xfId="0" applyFont="1" applyBorder="1"/>
    <xf numFmtId="165" fontId="15" fillId="0" borderId="1" xfId="1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25" fillId="3" borderId="0" xfId="8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30" fillId="0" borderId="0" xfId="9" applyFont="1" applyAlignment="1">
      <alignment horizontal="center"/>
    </xf>
    <xf numFmtId="0" fontId="28" fillId="3" borderId="0" xfId="7" applyFont="1" applyFill="1" applyAlignment="1">
      <alignment horizontal="center" vertical="center"/>
    </xf>
    <xf numFmtId="0" fontId="34" fillId="3" borderId="0" xfId="7" applyFont="1" applyFill="1" applyAlignment="1">
      <alignment horizontal="center"/>
    </xf>
    <xf numFmtId="0" fontId="25" fillId="3" borderId="0" xfId="8" applyFont="1" applyFill="1" applyAlignment="1">
      <alignment horizontal="left"/>
    </xf>
    <xf numFmtId="0" fontId="25" fillId="3" borderId="1" xfId="7" applyFont="1" applyFill="1" applyBorder="1" applyAlignment="1">
      <alignment horizontal="center" vertical="center"/>
    </xf>
    <xf numFmtId="0" fontId="25" fillId="3" borderId="1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wrapText="1"/>
    </xf>
    <xf numFmtId="0" fontId="28" fillId="3" borderId="1" xfId="7" applyFont="1" applyFill="1" applyBorder="1" applyAlignment="1">
      <alignment horizontal="center" vertical="center" wrapText="1"/>
    </xf>
    <xf numFmtId="0" fontId="28" fillId="3" borderId="1" xfId="7" applyFont="1" applyFill="1" applyBorder="1" applyAlignment="1">
      <alignment horizontal="center" vertical="center"/>
    </xf>
    <xf numFmtId="0" fontId="33" fillId="3" borderId="2" xfId="7" applyFont="1" applyFill="1" applyBorder="1" applyAlignment="1">
      <alignment horizontal="center" vertical="center" wrapText="1"/>
    </xf>
    <xf numFmtId="0" fontId="33" fillId="3" borderId="3" xfId="7" applyFon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center" vertical="center" wrapText="1"/>
    </xf>
    <xf numFmtId="0" fontId="25" fillId="3" borderId="0" xfId="8" applyFont="1" applyFill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4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1" fillId="0" borderId="0" xfId="2" applyFont="1" applyAlignment="1">
      <alignment horizontal="center"/>
    </xf>
    <xf numFmtId="0" fontId="22" fillId="0" borderId="12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2" fillId="2" borderId="5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3" fillId="2" borderId="1" xfId="4" applyNumberFormat="1" applyFont="1" applyFill="1" applyBorder="1" applyAlignment="1">
      <alignment horizontal="center" vertical="center" wrapText="1"/>
    </xf>
    <xf numFmtId="0" fontId="3" fillId="2" borderId="1" xfId="4" applyNumberFormat="1" applyFont="1" applyFill="1" applyBorder="1" applyAlignment="1">
      <alignment horizontal="center" vertical="center"/>
    </xf>
    <xf numFmtId="0" fontId="2" fillId="2" borderId="2" xfId="4" applyNumberFormat="1" applyFont="1" applyFill="1" applyBorder="1" applyAlignment="1">
      <alignment horizontal="center" vertical="center"/>
    </xf>
    <xf numFmtId="0" fontId="2" fillId="2" borderId="3" xfId="4" applyNumberFormat="1" applyFont="1" applyFill="1" applyBorder="1" applyAlignment="1">
      <alignment horizontal="center" vertical="center"/>
    </xf>
    <xf numFmtId="0" fontId="8" fillId="2" borderId="1" xfId="4" applyNumberFormat="1" applyFont="1" applyFill="1" applyBorder="1" applyAlignment="1">
      <alignment horizontal="center" vertical="center"/>
    </xf>
    <xf numFmtId="0" fontId="2" fillId="2" borderId="1" xfId="4" applyNumberFormat="1" applyFont="1" applyFill="1" applyBorder="1" applyAlignment="1">
      <alignment horizontal="center" vertical="center"/>
    </xf>
    <xf numFmtId="0" fontId="3" fillId="2" borderId="2" xfId="4" applyNumberFormat="1" applyFont="1" applyFill="1" applyBorder="1" applyAlignment="1">
      <alignment horizontal="center" vertical="center"/>
    </xf>
    <xf numFmtId="0" fontId="3" fillId="2" borderId="3" xfId="4" applyNumberFormat="1" applyFont="1" applyFill="1" applyBorder="1" applyAlignment="1">
      <alignment horizontal="center" vertical="center"/>
    </xf>
    <xf numFmtId="0" fontId="3" fillId="2" borderId="2" xfId="4" applyNumberFormat="1" applyFont="1" applyFill="1" applyBorder="1" applyAlignment="1">
      <alignment horizontal="center" vertical="center" wrapText="1"/>
    </xf>
    <xf numFmtId="0" fontId="3" fillId="2" borderId="3" xfId="4" applyNumberFormat="1" applyFont="1" applyFill="1" applyBorder="1" applyAlignment="1">
      <alignment horizontal="center" vertical="center" wrapText="1"/>
    </xf>
    <xf numFmtId="165" fontId="3" fillId="2" borderId="1" xfId="6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2" fillId="2" borderId="2" xfId="4" applyNumberFormat="1" applyFont="1" applyFill="1" applyBorder="1" applyAlignment="1">
      <alignment horizontal="center" vertical="center" wrapText="1" shrinkToFit="1"/>
    </xf>
    <xf numFmtId="0" fontId="2" fillId="2" borderId="3" xfId="4" applyNumberFormat="1" applyFont="1" applyFill="1" applyBorder="1" applyAlignment="1">
      <alignment horizontal="center" vertical="center" wrapText="1" shrinkToFi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left" vertical="center"/>
    </xf>
  </cellXfs>
  <cellStyles count="10">
    <cellStyle name="Comma" xfId="1" builtinId="3"/>
    <cellStyle name="Comma 2" xfId="6"/>
    <cellStyle name="Normal" xfId="0" builtinId="0"/>
    <cellStyle name="Normal 2" xfId="3"/>
    <cellStyle name="Normal 3" xfId="5"/>
    <cellStyle name="Normal 3 2" xfId="8"/>
    <cellStyle name="Normal 4" xfId="9"/>
    <cellStyle name="Normal 6" xfId="4"/>
    <cellStyle name="Normal_Cap phat an pham 2019" xfId="7"/>
    <cellStyle name="Normal_PA THPTQG 2018_nhap" xfId="2"/>
  </cellStyles>
  <dxfs count="2">
    <dxf>
      <fill>
        <patternFill patternType="solid">
          <fgColor rgb="FF66FFFF"/>
          <bgColor rgb="FF66FFFF"/>
        </patternFill>
      </fill>
    </dxf>
    <dxf>
      <fill>
        <patternFill patternType="solid">
          <fgColor rgb="FF66FFFF"/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esktop/BC&#272;%20TN%20THPT%202026/BC&#272;%20theo_diem%20thi%20TN%20THPT%202026%20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deim thi"/>
      <sheetName val="BCD diem thi xep theo xã"/>
      <sheetName val="Sheet1"/>
      <sheetName val="DTKT"/>
      <sheetName val="Tong hop 90 diem thi"/>
      <sheetName val="Sheet2"/>
    </sheetNames>
    <sheetDataSet>
      <sheetData sheetId="0"/>
      <sheetData sheetId="1"/>
      <sheetData sheetId="2"/>
      <sheetData sheetId="3"/>
      <sheetData sheetId="4">
        <row r="7">
          <cell r="G7">
            <v>1</v>
          </cell>
        </row>
        <row r="8">
          <cell r="G8">
            <v>3</v>
          </cell>
        </row>
        <row r="9">
          <cell r="G9">
            <v>3</v>
          </cell>
        </row>
        <row r="10">
          <cell r="G10">
            <v>66</v>
          </cell>
        </row>
        <row r="11">
          <cell r="G11">
            <v>11</v>
          </cell>
        </row>
        <row r="12">
          <cell r="G12">
            <v>3</v>
          </cell>
        </row>
        <row r="13">
          <cell r="G13">
            <v>2</v>
          </cell>
        </row>
        <row r="14">
          <cell r="G14">
            <v>3</v>
          </cell>
        </row>
        <row r="15">
          <cell r="G15">
            <v>2</v>
          </cell>
        </row>
        <row r="16">
          <cell r="G16">
            <v>2</v>
          </cell>
        </row>
        <row r="17">
          <cell r="G17">
            <v>96</v>
          </cell>
        </row>
        <row r="18">
          <cell r="G18">
            <v>3</v>
          </cell>
        </row>
        <row r="19">
          <cell r="G19">
            <v>3900</v>
          </cell>
        </row>
        <row r="20">
          <cell r="G20">
            <v>2340</v>
          </cell>
        </row>
        <row r="21">
          <cell r="G21">
            <v>15600</v>
          </cell>
        </row>
        <row r="22">
          <cell r="G22">
            <v>1</v>
          </cell>
        </row>
        <row r="23">
          <cell r="G23">
            <v>132</v>
          </cell>
        </row>
        <row r="24">
          <cell r="G24">
            <v>18</v>
          </cell>
        </row>
        <row r="25">
          <cell r="G25">
            <v>5</v>
          </cell>
        </row>
        <row r="26">
          <cell r="G26">
            <v>38</v>
          </cell>
        </row>
        <row r="27">
          <cell r="G27">
            <v>10</v>
          </cell>
        </row>
        <row r="28">
          <cell r="G28">
            <v>10</v>
          </cell>
        </row>
        <row r="29">
          <cell r="G29">
            <v>10</v>
          </cell>
        </row>
        <row r="30">
          <cell r="G30">
            <v>10</v>
          </cell>
        </row>
        <row r="31">
          <cell r="G31">
            <v>20</v>
          </cell>
        </row>
        <row r="32">
          <cell r="G32">
            <v>10</v>
          </cell>
        </row>
        <row r="33">
          <cell r="G33">
            <v>96</v>
          </cell>
        </row>
        <row r="34">
          <cell r="G34">
            <v>5</v>
          </cell>
        </row>
        <row r="35">
          <cell r="G35">
            <v>43</v>
          </cell>
        </row>
        <row r="36">
          <cell r="G36">
            <v>2</v>
          </cell>
        </row>
        <row r="37">
          <cell r="G37">
            <v>876</v>
          </cell>
        </row>
        <row r="38">
          <cell r="G38">
            <v>38</v>
          </cell>
        </row>
        <row r="41">
          <cell r="G41">
            <v>1</v>
          </cell>
        </row>
        <row r="42">
          <cell r="G42">
            <v>3</v>
          </cell>
        </row>
        <row r="43">
          <cell r="G43">
            <v>3</v>
          </cell>
        </row>
        <row r="44">
          <cell r="G44">
            <v>92</v>
          </cell>
        </row>
        <row r="45">
          <cell r="G45">
            <v>2</v>
          </cell>
        </row>
        <row r="46">
          <cell r="G46">
            <v>4</v>
          </cell>
        </row>
        <row r="47">
          <cell r="G47">
            <v>2</v>
          </cell>
        </row>
        <row r="48">
          <cell r="G48">
            <v>3</v>
          </cell>
        </row>
        <row r="49">
          <cell r="G49">
            <v>2</v>
          </cell>
        </row>
        <row r="50">
          <cell r="G50">
            <v>2</v>
          </cell>
        </row>
        <row r="51">
          <cell r="G51">
            <v>114</v>
          </cell>
        </row>
        <row r="52">
          <cell r="G52">
            <v>4</v>
          </cell>
        </row>
        <row r="53">
          <cell r="G53">
            <v>5395</v>
          </cell>
        </row>
        <row r="54">
          <cell r="G54">
            <v>3237</v>
          </cell>
        </row>
        <row r="55">
          <cell r="G55">
            <v>21580</v>
          </cell>
        </row>
        <row r="56">
          <cell r="G56">
            <v>1</v>
          </cell>
        </row>
        <row r="57">
          <cell r="G57">
            <v>184</v>
          </cell>
        </row>
        <row r="58">
          <cell r="G58">
            <v>18</v>
          </cell>
        </row>
        <row r="59">
          <cell r="G59">
            <v>5</v>
          </cell>
        </row>
        <row r="60">
          <cell r="G60">
            <v>51</v>
          </cell>
        </row>
        <row r="61">
          <cell r="G61">
            <v>10</v>
          </cell>
        </row>
        <row r="62">
          <cell r="G62">
            <v>10</v>
          </cell>
        </row>
        <row r="63">
          <cell r="G63">
            <v>10</v>
          </cell>
        </row>
        <row r="64">
          <cell r="G64">
            <v>10</v>
          </cell>
        </row>
        <row r="65">
          <cell r="G65">
            <v>20</v>
          </cell>
        </row>
        <row r="66">
          <cell r="G66">
            <v>10</v>
          </cell>
        </row>
        <row r="67">
          <cell r="G67">
            <v>114</v>
          </cell>
        </row>
        <row r="68">
          <cell r="G68">
            <v>5</v>
          </cell>
        </row>
        <row r="69">
          <cell r="G69">
            <v>56</v>
          </cell>
        </row>
        <row r="70">
          <cell r="G70">
            <v>2</v>
          </cell>
        </row>
        <row r="71">
          <cell r="G71">
            <v>1193</v>
          </cell>
        </row>
        <row r="72">
          <cell r="G72">
            <v>51</v>
          </cell>
        </row>
        <row r="76">
          <cell r="G76">
            <v>1</v>
          </cell>
        </row>
        <row r="77">
          <cell r="G77">
            <v>3</v>
          </cell>
        </row>
        <row r="78">
          <cell r="G78">
            <v>3</v>
          </cell>
        </row>
        <row r="79">
          <cell r="G79">
            <v>54</v>
          </cell>
        </row>
        <row r="80">
          <cell r="G80">
            <v>9</v>
          </cell>
        </row>
        <row r="81">
          <cell r="G81">
            <v>3</v>
          </cell>
        </row>
        <row r="82">
          <cell r="G82">
            <v>2</v>
          </cell>
        </row>
        <row r="83">
          <cell r="G83">
            <v>3</v>
          </cell>
        </row>
        <row r="84">
          <cell r="G84">
            <v>2</v>
          </cell>
        </row>
        <row r="85">
          <cell r="G85">
            <v>2</v>
          </cell>
        </row>
        <row r="86">
          <cell r="G86">
            <v>82</v>
          </cell>
        </row>
        <row r="87">
          <cell r="G87">
            <v>3</v>
          </cell>
        </row>
        <row r="88">
          <cell r="G88">
            <v>3090</v>
          </cell>
        </row>
        <row r="89">
          <cell r="G89">
            <v>1854</v>
          </cell>
        </row>
        <row r="90">
          <cell r="G90">
            <v>12360</v>
          </cell>
        </row>
        <row r="91">
          <cell r="G91">
            <v>1</v>
          </cell>
        </row>
        <row r="92">
          <cell r="G92">
            <v>108</v>
          </cell>
        </row>
        <row r="93">
          <cell r="G93">
            <v>18</v>
          </cell>
        </row>
        <row r="94">
          <cell r="G94">
            <v>5</v>
          </cell>
        </row>
        <row r="95">
          <cell r="G95">
            <v>32</v>
          </cell>
        </row>
        <row r="96">
          <cell r="G96">
            <v>10</v>
          </cell>
        </row>
        <row r="97">
          <cell r="G97">
            <v>10</v>
          </cell>
        </row>
        <row r="98">
          <cell r="G98">
            <v>10</v>
          </cell>
        </row>
        <row r="99">
          <cell r="G99">
            <v>10</v>
          </cell>
        </row>
        <row r="100">
          <cell r="G100">
            <v>20</v>
          </cell>
        </row>
        <row r="101">
          <cell r="G101">
            <v>10</v>
          </cell>
        </row>
        <row r="102">
          <cell r="G102">
            <v>82</v>
          </cell>
        </row>
        <row r="103">
          <cell r="G103">
            <v>5</v>
          </cell>
        </row>
        <row r="104">
          <cell r="G104">
            <v>37</v>
          </cell>
        </row>
        <row r="105">
          <cell r="G105">
            <v>2</v>
          </cell>
        </row>
        <row r="106">
          <cell r="G106">
            <v>700</v>
          </cell>
        </row>
        <row r="107">
          <cell r="G107">
            <v>32</v>
          </cell>
        </row>
        <row r="110">
          <cell r="G110">
            <v>1</v>
          </cell>
        </row>
        <row r="111">
          <cell r="G111">
            <v>3</v>
          </cell>
        </row>
        <row r="112">
          <cell r="G112">
            <v>3</v>
          </cell>
        </row>
        <row r="113">
          <cell r="G113">
            <v>56</v>
          </cell>
        </row>
        <row r="114">
          <cell r="G114">
            <v>2</v>
          </cell>
        </row>
        <row r="115">
          <cell r="G115">
            <v>3</v>
          </cell>
        </row>
        <row r="116">
          <cell r="G116">
            <v>2</v>
          </cell>
        </row>
        <row r="117">
          <cell r="G117">
            <v>3</v>
          </cell>
        </row>
        <row r="118">
          <cell r="G118">
            <v>2</v>
          </cell>
        </row>
        <row r="119">
          <cell r="G119">
            <v>2</v>
          </cell>
        </row>
        <row r="120">
          <cell r="G120">
            <v>77</v>
          </cell>
        </row>
        <row r="121">
          <cell r="G121">
            <v>3</v>
          </cell>
        </row>
        <row r="122">
          <cell r="G122">
            <v>3255</v>
          </cell>
        </row>
        <row r="123">
          <cell r="G123">
            <v>1953</v>
          </cell>
        </row>
        <row r="124">
          <cell r="G124">
            <v>13020</v>
          </cell>
        </row>
        <row r="125">
          <cell r="G125">
            <v>1</v>
          </cell>
        </row>
        <row r="126">
          <cell r="G126">
            <v>112</v>
          </cell>
        </row>
        <row r="127">
          <cell r="G127">
            <v>18</v>
          </cell>
        </row>
        <row r="128">
          <cell r="G128">
            <v>5</v>
          </cell>
        </row>
        <row r="129">
          <cell r="G129">
            <v>33</v>
          </cell>
        </row>
        <row r="130">
          <cell r="G130">
            <v>10</v>
          </cell>
        </row>
        <row r="131">
          <cell r="G131">
            <v>10</v>
          </cell>
        </row>
        <row r="132">
          <cell r="G132">
            <v>10</v>
          </cell>
        </row>
        <row r="133">
          <cell r="G133">
            <v>10</v>
          </cell>
        </row>
        <row r="134">
          <cell r="G134">
            <v>20</v>
          </cell>
        </row>
        <row r="135">
          <cell r="G135">
            <v>10</v>
          </cell>
        </row>
        <row r="136">
          <cell r="G136">
            <v>77</v>
          </cell>
        </row>
        <row r="137">
          <cell r="G137">
            <v>5</v>
          </cell>
        </row>
        <row r="138">
          <cell r="G138">
            <v>38</v>
          </cell>
        </row>
        <row r="139">
          <cell r="G139">
            <v>2</v>
          </cell>
        </row>
        <row r="140">
          <cell r="G140">
            <v>728</v>
          </cell>
        </row>
        <row r="141">
          <cell r="G141">
            <v>33</v>
          </cell>
        </row>
        <row r="144">
          <cell r="G144">
            <v>1</v>
          </cell>
        </row>
        <row r="145">
          <cell r="G145">
            <v>3</v>
          </cell>
        </row>
        <row r="146">
          <cell r="G146">
            <v>3</v>
          </cell>
        </row>
        <row r="147">
          <cell r="G147">
            <v>40</v>
          </cell>
        </row>
        <row r="148">
          <cell r="G148">
            <v>3</v>
          </cell>
        </row>
        <row r="149">
          <cell r="G149">
            <v>3</v>
          </cell>
        </row>
        <row r="150">
          <cell r="G150">
            <v>2</v>
          </cell>
        </row>
        <row r="151">
          <cell r="G151">
            <v>3</v>
          </cell>
        </row>
        <row r="152">
          <cell r="G152">
            <v>2</v>
          </cell>
        </row>
        <row r="153">
          <cell r="G153">
            <v>2</v>
          </cell>
        </row>
        <row r="154">
          <cell r="G154">
            <v>62</v>
          </cell>
        </row>
        <row r="155">
          <cell r="G155">
            <v>3</v>
          </cell>
        </row>
        <row r="156">
          <cell r="G156">
            <v>2295</v>
          </cell>
        </row>
        <row r="157">
          <cell r="G157">
            <v>1377</v>
          </cell>
        </row>
        <row r="158">
          <cell r="G158">
            <v>9180</v>
          </cell>
        </row>
        <row r="159">
          <cell r="G159">
            <v>1</v>
          </cell>
        </row>
        <row r="160">
          <cell r="G160">
            <v>80</v>
          </cell>
        </row>
        <row r="161">
          <cell r="G161">
            <v>18</v>
          </cell>
        </row>
        <row r="162">
          <cell r="G162">
            <v>5</v>
          </cell>
        </row>
        <row r="163">
          <cell r="G163">
            <v>25</v>
          </cell>
        </row>
        <row r="164">
          <cell r="G164">
            <v>10</v>
          </cell>
        </row>
        <row r="165">
          <cell r="G165">
            <v>10</v>
          </cell>
        </row>
        <row r="166">
          <cell r="G166">
            <v>10</v>
          </cell>
        </row>
        <row r="167">
          <cell r="G167">
            <v>10</v>
          </cell>
        </row>
        <row r="168">
          <cell r="G168">
            <v>20</v>
          </cell>
        </row>
        <row r="169">
          <cell r="G169">
            <v>10</v>
          </cell>
        </row>
        <row r="170">
          <cell r="G170">
            <v>62</v>
          </cell>
        </row>
        <row r="171">
          <cell r="G171">
            <v>5</v>
          </cell>
        </row>
        <row r="172">
          <cell r="G172">
            <v>30</v>
          </cell>
        </row>
        <row r="173">
          <cell r="G173">
            <v>2</v>
          </cell>
        </row>
        <row r="174">
          <cell r="G174">
            <v>521</v>
          </cell>
        </row>
        <row r="175">
          <cell r="G175">
            <v>25</v>
          </cell>
        </row>
        <row r="178">
          <cell r="G178">
            <v>1</v>
          </cell>
        </row>
        <row r="179">
          <cell r="G179">
            <v>3</v>
          </cell>
        </row>
        <row r="180">
          <cell r="G180">
            <v>3</v>
          </cell>
        </row>
        <row r="181">
          <cell r="G181">
            <v>40</v>
          </cell>
        </row>
        <row r="182">
          <cell r="G182">
            <v>3</v>
          </cell>
        </row>
        <row r="183">
          <cell r="G183">
            <v>3</v>
          </cell>
        </row>
        <row r="184">
          <cell r="G184">
            <v>2</v>
          </cell>
        </row>
        <row r="185">
          <cell r="G185">
            <v>3</v>
          </cell>
        </row>
        <row r="186">
          <cell r="G186">
            <v>2</v>
          </cell>
        </row>
        <row r="187">
          <cell r="G187">
            <v>2</v>
          </cell>
        </row>
        <row r="188">
          <cell r="G188">
            <v>62</v>
          </cell>
        </row>
        <row r="189">
          <cell r="G189">
            <v>3</v>
          </cell>
        </row>
        <row r="190">
          <cell r="G190">
            <v>2250</v>
          </cell>
        </row>
        <row r="191">
          <cell r="G191">
            <v>1350</v>
          </cell>
        </row>
        <row r="192">
          <cell r="G192">
            <v>9000</v>
          </cell>
        </row>
        <row r="193">
          <cell r="G193">
            <v>1</v>
          </cell>
        </row>
        <row r="194">
          <cell r="G194">
            <v>80</v>
          </cell>
        </row>
        <row r="195">
          <cell r="G195">
            <v>18</v>
          </cell>
        </row>
        <row r="196">
          <cell r="G196">
            <v>5</v>
          </cell>
        </row>
        <row r="197">
          <cell r="G197">
            <v>25</v>
          </cell>
        </row>
        <row r="198">
          <cell r="G198">
            <v>10</v>
          </cell>
        </row>
        <row r="199">
          <cell r="G199">
            <v>10</v>
          </cell>
        </row>
        <row r="200">
          <cell r="G200">
            <v>10</v>
          </cell>
        </row>
        <row r="201">
          <cell r="G201">
            <v>10</v>
          </cell>
        </row>
        <row r="202">
          <cell r="G202">
            <v>20</v>
          </cell>
        </row>
        <row r="203">
          <cell r="G203">
            <v>10</v>
          </cell>
        </row>
        <row r="204">
          <cell r="G204">
            <v>62</v>
          </cell>
        </row>
        <row r="205">
          <cell r="G205">
            <v>5</v>
          </cell>
        </row>
        <row r="206">
          <cell r="G206">
            <v>30</v>
          </cell>
        </row>
        <row r="207">
          <cell r="G207">
            <v>2</v>
          </cell>
        </row>
        <row r="208">
          <cell r="G208">
            <v>512</v>
          </cell>
        </row>
        <row r="209">
          <cell r="G209">
            <v>25</v>
          </cell>
        </row>
        <row r="213">
          <cell r="G213">
            <v>1</v>
          </cell>
        </row>
        <row r="214">
          <cell r="G214">
            <v>3</v>
          </cell>
        </row>
        <row r="215">
          <cell r="G215">
            <v>3</v>
          </cell>
        </row>
        <row r="216">
          <cell r="G216">
            <v>26</v>
          </cell>
        </row>
        <row r="217">
          <cell r="G217">
            <v>2</v>
          </cell>
        </row>
        <row r="218">
          <cell r="G218">
            <v>2</v>
          </cell>
        </row>
        <row r="219">
          <cell r="G219">
            <v>2</v>
          </cell>
        </row>
        <row r="220">
          <cell r="G220">
            <v>3</v>
          </cell>
        </row>
        <row r="221">
          <cell r="G221">
            <v>2</v>
          </cell>
        </row>
        <row r="222">
          <cell r="G222">
            <v>2</v>
          </cell>
        </row>
        <row r="223">
          <cell r="G223">
            <v>46</v>
          </cell>
        </row>
        <row r="224">
          <cell r="G224">
            <v>2</v>
          </cell>
        </row>
        <row r="225">
          <cell r="G225">
            <v>1450</v>
          </cell>
        </row>
        <row r="226">
          <cell r="G226">
            <v>870</v>
          </cell>
        </row>
        <row r="227">
          <cell r="G227">
            <v>5800</v>
          </cell>
        </row>
        <row r="228">
          <cell r="G228">
            <v>1</v>
          </cell>
        </row>
        <row r="229">
          <cell r="G229">
            <v>52</v>
          </cell>
        </row>
        <row r="230">
          <cell r="G230">
            <v>18</v>
          </cell>
        </row>
        <row r="231">
          <cell r="G231">
            <v>5</v>
          </cell>
        </row>
        <row r="232">
          <cell r="G232">
            <v>18</v>
          </cell>
        </row>
        <row r="233">
          <cell r="G233">
            <v>10</v>
          </cell>
        </row>
        <row r="234">
          <cell r="G234">
            <v>10</v>
          </cell>
        </row>
        <row r="235">
          <cell r="G235">
            <v>10</v>
          </cell>
        </row>
        <row r="236">
          <cell r="G236">
            <v>10</v>
          </cell>
        </row>
        <row r="237">
          <cell r="G237">
            <v>20</v>
          </cell>
        </row>
        <row r="238">
          <cell r="G238">
            <v>10</v>
          </cell>
        </row>
        <row r="239">
          <cell r="G239">
            <v>46</v>
          </cell>
        </row>
        <row r="240">
          <cell r="G240">
            <v>5</v>
          </cell>
        </row>
        <row r="241">
          <cell r="G241">
            <v>23</v>
          </cell>
        </row>
        <row r="242">
          <cell r="G242">
            <v>2</v>
          </cell>
        </row>
        <row r="243">
          <cell r="G243">
            <v>336</v>
          </cell>
        </row>
        <row r="244">
          <cell r="G244">
            <v>18</v>
          </cell>
        </row>
        <row r="248">
          <cell r="G248">
            <v>1</v>
          </cell>
        </row>
        <row r="249">
          <cell r="G249">
            <v>3</v>
          </cell>
        </row>
        <row r="250">
          <cell r="G250">
            <v>3</v>
          </cell>
        </row>
        <row r="251">
          <cell r="G251">
            <v>30</v>
          </cell>
        </row>
        <row r="252">
          <cell r="G252">
            <v>5</v>
          </cell>
        </row>
        <row r="253">
          <cell r="G253">
            <v>2</v>
          </cell>
        </row>
        <row r="254">
          <cell r="G254">
            <v>2</v>
          </cell>
        </row>
        <row r="255">
          <cell r="G255">
            <v>3</v>
          </cell>
        </row>
        <row r="256">
          <cell r="G256">
            <v>2</v>
          </cell>
        </row>
        <row r="257">
          <cell r="G257">
            <v>2</v>
          </cell>
        </row>
        <row r="258">
          <cell r="G258">
            <v>53</v>
          </cell>
        </row>
        <row r="259">
          <cell r="G259">
            <v>2</v>
          </cell>
        </row>
        <row r="260">
          <cell r="G260">
            <v>1640</v>
          </cell>
        </row>
        <row r="261">
          <cell r="G261">
            <v>984</v>
          </cell>
        </row>
        <row r="262">
          <cell r="G262">
            <v>6560</v>
          </cell>
        </row>
        <row r="263">
          <cell r="G263">
            <v>1</v>
          </cell>
        </row>
        <row r="264">
          <cell r="G264">
            <v>60</v>
          </cell>
        </row>
        <row r="265">
          <cell r="G265">
            <v>18</v>
          </cell>
        </row>
        <row r="266">
          <cell r="G266">
            <v>5</v>
          </cell>
        </row>
        <row r="267">
          <cell r="G267">
            <v>20</v>
          </cell>
        </row>
        <row r="268">
          <cell r="G268">
            <v>10</v>
          </cell>
        </row>
        <row r="269">
          <cell r="G269">
            <v>10</v>
          </cell>
        </row>
        <row r="270">
          <cell r="G270">
            <v>10</v>
          </cell>
        </row>
        <row r="271">
          <cell r="G271">
            <v>10</v>
          </cell>
        </row>
        <row r="272">
          <cell r="G272">
            <v>20</v>
          </cell>
        </row>
        <row r="273">
          <cell r="G273">
            <v>10</v>
          </cell>
        </row>
        <row r="274">
          <cell r="G274">
            <v>53</v>
          </cell>
        </row>
        <row r="275">
          <cell r="G275">
            <v>5</v>
          </cell>
        </row>
        <row r="276">
          <cell r="G276">
            <v>25</v>
          </cell>
        </row>
        <row r="277">
          <cell r="G277">
            <v>2</v>
          </cell>
        </row>
        <row r="278">
          <cell r="G278">
            <v>381</v>
          </cell>
        </row>
        <row r="279">
          <cell r="G279">
            <v>20</v>
          </cell>
        </row>
        <row r="282">
          <cell r="G282">
            <v>1</v>
          </cell>
        </row>
        <row r="283">
          <cell r="G283">
            <v>3</v>
          </cell>
        </row>
        <row r="284">
          <cell r="G284">
            <v>3</v>
          </cell>
        </row>
        <row r="285">
          <cell r="G285">
            <v>16</v>
          </cell>
        </row>
        <row r="286">
          <cell r="G286">
            <v>3</v>
          </cell>
        </row>
        <row r="287">
          <cell r="G287">
            <v>2</v>
          </cell>
        </row>
        <row r="288">
          <cell r="G288">
            <v>2</v>
          </cell>
        </row>
        <row r="289">
          <cell r="G289">
            <v>3</v>
          </cell>
        </row>
        <row r="290">
          <cell r="G290">
            <v>2</v>
          </cell>
        </row>
        <row r="291">
          <cell r="G291">
            <v>2</v>
          </cell>
        </row>
        <row r="292">
          <cell r="G292">
            <v>37</v>
          </cell>
        </row>
        <row r="293">
          <cell r="G293">
            <v>2</v>
          </cell>
        </row>
        <row r="294">
          <cell r="G294">
            <v>860</v>
          </cell>
        </row>
        <row r="295">
          <cell r="G295">
            <v>516</v>
          </cell>
        </row>
        <row r="296">
          <cell r="G296">
            <v>3440</v>
          </cell>
        </row>
        <row r="297">
          <cell r="G297">
            <v>1</v>
          </cell>
        </row>
        <row r="298">
          <cell r="G298">
            <v>32</v>
          </cell>
        </row>
        <row r="299">
          <cell r="G299">
            <v>18</v>
          </cell>
        </row>
        <row r="300">
          <cell r="G300">
            <v>5</v>
          </cell>
        </row>
        <row r="301">
          <cell r="G301">
            <v>13</v>
          </cell>
        </row>
        <row r="302">
          <cell r="G302">
            <v>10</v>
          </cell>
        </row>
        <row r="303">
          <cell r="G303">
            <v>10</v>
          </cell>
        </row>
        <row r="304">
          <cell r="G304">
            <v>10</v>
          </cell>
        </row>
        <row r="305">
          <cell r="G305">
            <v>10</v>
          </cell>
        </row>
        <row r="306">
          <cell r="G306">
            <v>20</v>
          </cell>
        </row>
        <row r="307">
          <cell r="G307">
            <v>10</v>
          </cell>
        </row>
        <row r="308">
          <cell r="G308">
            <v>37</v>
          </cell>
        </row>
        <row r="309">
          <cell r="G309">
            <v>5</v>
          </cell>
        </row>
        <row r="310">
          <cell r="G310">
            <v>18</v>
          </cell>
        </row>
        <row r="311">
          <cell r="G311">
            <v>2</v>
          </cell>
        </row>
        <row r="312">
          <cell r="G312">
            <v>209</v>
          </cell>
        </row>
        <row r="313">
          <cell r="G313">
            <v>13</v>
          </cell>
        </row>
        <row r="316">
          <cell r="G316">
            <v>1</v>
          </cell>
        </row>
        <row r="317">
          <cell r="G317">
            <v>3</v>
          </cell>
        </row>
        <row r="318">
          <cell r="G318">
            <v>3</v>
          </cell>
        </row>
        <row r="319">
          <cell r="G319">
            <v>28</v>
          </cell>
        </row>
        <row r="320">
          <cell r="G320">
            <v>3</v>
          </cell>
        </row>
        <row r="321">
          <cell r="G321">
            <v>2</v>
          </cell>
        </row>
        <row r="322">
          <cell r="G322">
            <v>2</v>
          </cell>
        </row>
        <row r="323">
          <cell r="G323">
            <v>3</v>
          </cell>
        </row>
        <row r="324">
          <cell r="G324">
            <v>2</v>
          </cell>
        </row>
        <row r="325">
          <cell r="G325">
            <v>2</v>
          </cell>
        </row>
        <row r="326">
          <cell r="G326">
            <v>49</v>
          </cell>
        </row>
        <row r="327">
          <cell r="G327">
            <v>2</v>
          </cell>
        </row>
        <row r="328">
          <cell r="G328">
            <v>1475</v>
          </cell>
        </row>
        <row r="329">
          <cell r="G329">
            <v>885</v>
          </cell>
        </row>
        <row r="330">
          <cell r="G330">
            <v>5900</v>
          </cell>
        </row>
        <row r="331">
          <cell r="G331">
            <v>1</v>
          </cell>
        </row>
        <row r="332">
          <cell r="G332">
            <v>56</v>
          </cell>
        </row>
        <row r="333">
          <cell r="G333">
            <v>18</v>
          </cell>
        </row>
        <row r="334">
          <cell r="G334">
            <v>5</v>
          </cell>
        </row>
        <row r="335">
          <cell r="G335">
            <v>19</v>
          </cell>
        </row>
        <row r="336">
          <cell r="G336">
            <v>10</v>
          </cell>
        </row>
        <row r="337">
          <cell r="G337">
            <v>10</v>
          </cell>
        </row>
        <row r="338">
          <cell r="G338">
            <v>10</v>
          </cell>
        </row>
        <row r="339">
          <cell r="G339">
            <v>10</v>
          </cell>
        </row>
        <row r="340">
          <cell r="G340">
            <v>20</v>
          </cell>
        </row>
        <row r="341">
          <cell r="G341">
            <v>10</v>
          </cell>
        </row>
        <row r="342">
          <cell r="G342">
            <v>49</v>
          </cell>
        </row>
        <row r="343">
          <cell r="G343">
            <v>5</v>
          </cell>
        </row>
        <row r="344">
          <cell r="G344">
            <v>24</v>
          </cell>
        </row>
        <row r="345">
          <cell r="G345">
            <v>2</v>
          </cell>
        </row>
        <row r="346">
          <cell r="G346">
            <v>344</v>
          </cell>
        </row>
        <row r="347">
          <cell r="G347">
            <v>19</v>
          </cell>
        </row>
        <row r="350">
          <cell r="G350">
            <v>1</v>
          </cell>
        </row>
        <row r="351">
          <cell r="G351">
            <v>3</v>
          </cell>
        </row>
        <row r="352">
          <cell r="G352">
            <v>3</v>
          </cell>
        </row>
        <row r="353">
          <cell r="G353">
            <v>42</v>
          </cell>
        </row>
        <row r="354">
          <cell r="G354">
            <v>7</v>
          </cell>
        </row>
        <row r="355">
          <cell r="G355">
            <v>3</v>
          </cell>
        </row>
        <row r="356">
          <cell r="G356">
            <v>2</v>
          </cell>
        </row>
        <row r="357">
          <cell r="G357">
            <v>3</v>
          </cell>
        </row>
        <row r="358">
          <cell r="G358">
            <v>2</v>
          </cell>
        </row>
        <row r="359">
          <cell r="G359">
            <v>2</v>
          </cell>
        </row>
        <row r="360">
          <cell r="G360">
            <v>68</v>
          </cell>
        </row>
        <row r="361">
          <cell r="G361">
            <v>3</v>
          </cell>
        </row>
        <row r="362">
          <cell r="G362">
            <v>2510</v>
          </cell>
        </row>
        <row r="363">
          <cell r="G363">
            <v>1506</v>
          </cell>
        </row>
        <row r="364">
          <cell r="G364">
            <v>10040</v>
          </cell>
        </row>
        <row r="365">
          <cell r="G365">
            <v>1</v>
          </cell>
        </row>
        <row r="366">
          <cell r="G366">
            <v>84</v>
          </cell>
        </row>
        <row r="367">
          <cell r="G367">
            <v>18</v>
          </cell>
        </row>
        <row r="368">
          <cell r="G368">
            <v>5</v>
          </cell>
        </row>
        <row r="369">
          <cell r="G369">
            <v>26</v>
          </cell>
        </row>
        <row r="370">
          <cell r="G370">
            <v>10</v>
          </cell>
        </row>
        <row r="371">
          <cell r="G371">
            <v>10</v>
          </cell>
        </row>
        <row r="372">
          <cell r="G372">
            <v>10</v>
          </cell>
        </row>
        <row r="373">
          <cell r="G373">
            <v>10</v>
          </cell>
        </row>
        <row r="374">
          <cell r="G374">
            <v>20</v>
          </cell>
        </row>
        <row r="375">
          <cell r="G375">
            <v>10</v>
          </cell>
        </row>
        <row r="376">
          <cell r="G376">
            <v>68</v>
          </cell>
        </row>
        <row r="377">
          <cell r="G377">
            <v>5</v>
          </cell>
        </row>
        <row r="378">
          <cell r="G378">
            <v>31</v>
          </cell>
        </row>
        <row r="379">
          <cell r="G379">
            <v>2</v>
          </cell>
        </row>
        <row r="380">
          <cell r="G380">
            <v>570</v>
          </cell>
        </row>
        <row r="381">
          <cell r="G381">
            <v>26</v>
          </cell>
        </row>
        <row r="384">
          <cell r="G384">
            <v>1</v>
          </cell>
        </row>
        <row r="385">
          <cell r="G385">
            <v>3</v>
          </cell>
        </row>
        <row r="386">
          <cell r="G386">
            <v>3</v>
          </cell>
        </row>
        <row r="387">
          <cell r="G387">
            <v>28</v>
          </cell>
        </row>
        <row r="388">
          <cell r="G388">
            <v>3</v>
          </cell>
        </row>
        <row r="389">
          <cell r="G389">
            <v>2</v>
          </cell>
        </row>
        <row r="390">
          <cell r="G390">
            <v>2</v>
          </cell>
        </row>
        <row r="391">
          <cell r="G391">
            <v>3</v>
          </cell>
        </row>
        <row r="392">
          <cell r="G392">
            <v>2</v>
          </cell>
        </row>
        <row r="393">
          <cell r="G393">
            <v>2</v>
          </cell>
        </row>
        <row r="394">
          <cell r="G394">
            <v>49</v>
          </cell>
        </row>
        <row r="395">
          <cell r="G395">
            <v>2</v>
          </cell>
        </row>
        <row r="396">
          <cell r="G396">
            <v>1480</v>
          </cell>
        </row>
        <row r="397">
          <cell r="G397">
            <v>888</v>
          </cell>
        </row>
        <row r="398">
          <cell r="G398">
            <v>5920</v>
          </cell>
        </row>
        <row r="399">
          <cell r="G399">
            <v>1</v>
          </cell>
        </row>
        <row r="400">
          <cell r="G400">
            <v>56</v>
          </cell>
        </row>
        <row r="401">
          <cell r="G401">
            <v>18</v>
          </cell>
        </row>
        <row r="402">
          <cell r="G402">
            <v>5</v>
          </cell>
        </row>
        <row r="403">
          <cell r="G403">
            <v>19</v>
          </cell>
        </row>
        <row r="404">
          <cell r="G404">
            <v>10</v>
          </cell>
        </row>
        <row r="405">
          <cell r="G405">
            <v>10</v>
          </cell>
        </row>
        <row r="406">
          <cell r="G406">
            <v>10</v>
          </cell>
        </row>
        <row r="407">
          <cell r="G407">
            <v>10</v>
          </cell>
        </row>
        <row r="408">
          <cell r="G408">
            <v>20</v>
          </cell>
        </row>
        <row r="409">
          <cell r="G409">
            <v>10</v>
          </cell>
        </row>
        <row r="410">
          <cell r="G410">
            <v>49</v>
          </cell>
        </row>
        <row r="411">
          <cell r="G411">
            <v>5</v>
          </cell>
        </row>
        <row r="412">
          <cell r="G412">
            <v>24</v>
          </cell>
        </row>
        <row r="413">
          <cell r="G413">
            <v>2</v>
          </cell>
        </row>
        <row r="414">
          <cell r="G414">
            <v>345</v>
          </cell>
        </row>
        <row r="415">
          <cell r="G415">
            <v>19</v>
          </cell>
        </row>
        <row r="418">
          <cell r="G418">
            <v>1</v>
          </cell>
        </row>
        <row r="419">
          <cell r="G419">
            <v>3</v>
          </cell>
        </row>
        <row r="420">
          <cell r="G420">
            <v>3</v>
          </cell>
        </row>
        <row r="421">
          <cell r="G421">
            <v>62</v>
          </cell>
        </row>
        <row r="422">
          <cell r="G422">
            <v>2</v>
          </cell>
        </row>
        <row r="423">
          <cell r="G423">
            <v>3</v>
          </cell>
        </row>
        <row r="424">
          <cell r="G424">
            <v>2</v>
          </cell>
        </row>
        <row r="425">
          <cell r="G425">
            <v>3</v>
          </cell>
        </row>
        <row r="426">
          <cell r="G426">
            <v>2</v>
          </cell>
        </row>
        <row r="427">
          <cell r="G427">
            <v>2</v>
          </cell>
        </row>
        <row r="428">
          <cell r="G428">
            <v>83</v>
          </cell>
        </row>
        <row r="429">
          <cell r="G429">
            <v>3</v>
          </cell>
        </row>
        <row r="430">
          <cell r="G430">
            <v>3530</v>
          </cell>
        </row>
        <row r="431">
          <cell r="G431">
            <v>2118</v>
          </cell>
        </row>
        <row r="432">
          <cell r="G432">
            <v>14120</v>
          </cell>
        </row>
        <row r="433">
          <cell r="G433">
            <v>1</v>
          </cell>
        </row>
        <row r="434">
          <cell r="G434">
            <v>124</v>
          </cell>
        </row>
        <row r="435">
          <cell r="G435">
            <v>18</v>
          </cell>
        </row>
        <row r="436">
          <cell r="G436">
            <v>5</v>
          </cell>
        </row>
        <row r="437">
          <cell r="G437">
            <v>36</v>
          </cell>
        </row>
        <row r="438">
          <cell r="G438">
            <v>10</v>
          </cell>
        </row>
        <row r="439">
          <cell r="G439">
            <v>10</v>
          </cell>
        </row>
        <row r="440">
          <cell r="G440">
            <v>10</v>
          </cell>
        </row>
        <row r="441">
          <cell r="G441">
            <v>10</v>
          </cell>
        </row>
        <row r="442">
          <cell r="G442">
            <v>20</v>
          </cell>
        </row>
        <row r="443">
          <cell r="G443">
            <v>10</v>
          </cell>
        </row>
        <row r="444">
          <cell r="G444">
            <v>83</v>
          </cell>
        </row>
        <row r="445">
          <cell r="G445">
            <v>5</v>
          </cell>
        </row>
        <row r="446">
          <cell r="G446">
            <v>41</v>
          </cell>
        </row>
        <row r="447">
          <cell r="G447">
            <v>2</v>
          </cell>
        </row>
        <row r="448">
          <cell r="G448">
            <v>789</v>
          </cell>
        </row>
        <row r="449">
          <cell r="G449">
            <v>36</v>
          </cell>
        </row>
        <row r="452">
          <cell r="G452">
            <v>1</v>
          </cell>
        </row>
        <row r="453">
          <cell r="G453">
            <v>3</v>
          </cell>
        </row>
        <row r="454">
          <cell r="G454">
            <v>3</v>
          </cell>
        </row>
        <row r="455">
          <cell r="G455">
            <v>26</v>
          </cell>
        </row>
        <row r="456">
          <cell r="G456">
            <v>2</v>
          </cell>
        </row>
        <row r="457">
          <cell r="G457">
            <v>2</v>
          </cell>
        </row>
        <row r="458">
          <cell r="G458">
            <v>2</v>
          </cell>
        </row>
        <row r="459">
          <cell r="G459">
            <v>3</v>
          </cell>
        </row>
        <row r="460">
          <cell r="G460">
            <v>2</v>
          </cell>
        </row>
        <row r="461">
          <cell r="G461">
            <v>2</v>
          </cell>
        </row>
        <row r="462">
          <cell r="G462">
            <v>46</v>
          </cell>
        </row>
        <row r="463">
          <cell r="G463">
            <v>2</v>
          </cell>
        </row>
        <row r="464">
          <cell r="G464">
            <v>1530</v>
          </cell>
        </row>
        <row r="465">
          <cell r="G465">
            <v>918</v>
          </cell>
        </row>
        <row r="466">
          <cell r="G466">
            <v>6120</v>
          </cell>
        </row>
        <row r="467">
          <cell r="G467">
            <v>1</v>
          </cell>
        </row>
        <row r="468">
          <cell r="G468">
            <v>52</v>
          </cell>
        </row>
        <row r="469">
          <cell r="G469">
            <v>18</v>
          </cell>
        </row>
        <row r="470">
          <cell r="G470">
            <v>5</v>
          </cell>
        </row>
        <row r="471">
          <cell r="G471">
            <v>18</v>
          </cell>
        </row>
        <row r="472">
          <cell r="G472">
            <v>10</v>
          </cell>
        </row>
        <row r="473">
          <cell r="G473">
            <v>10</v>
          </cell>
        </row>
        <row r="474">
          <cell r="G474">
            <v>10</v>
          </cell>
        </row>
        <row r="475">
          <cell r="G475">
            <v>10</v>
          </cell>
        </row>
        <row r="476">
          <cell r="G476">
            <v>20</v>
          </cell>
        </row>
        <row r="477">
          <cell r="G477">
            <v>10</v>
          </cell>
        </row>
        <row r="478">
          <cell r="G478">
            <v>46</v>
          </cell>
        </row>
        <row r="479">
          <cell r="G479">
            <v>5</v>
          </cell>
        </row>
        <row r="480">
          <cell r="G480">
            <v>23</v>
          </cell>
        </row>
        <row r="481">
          <cell r="G481">
            <v>2</v>
          </cell>
        </row>
        <row r="482">
          <cell r="G482">
            <v>352</v>
          </cell>
        </row>
        <row r="483">
          <cell r="G483">
            <v>18</v>
          </cell>
        </row>
        <row r="486">
          <cell r="G486">
            <v>1</v>
          </cell>
        </row>
        <row r="487">
          <cell r="G487">
            <v>3</v>
          </cell>
        </row>
        <row r="488">
          <cell r="G488">
            <v>3</v>
          </cell>
        </row>
        <row r="489">
          <cell r="G489">
            <v>54</v>
          </cell>
        </row>
        <row r="490">
          <cell r="G490">
            <v>9</v>
          </cell>
        </row>
        <row r="491">
          <cell r="G491">
            <v>3</v>
          </cell>
        </row>
        <row r="492">
          <cell r="G492">
            <v>2</v>
          </cell>
        </row>
        <row r="493">
          <cell r="G493">
            <v>3</v>
          </cell>
        </row>
        <row r="494">
          <cell r="G494">
            <v>2</v>
          </cell>
        </row>
        <row r="495">
          <cell r="G495">
            <v>2</v>
          </cell>
        </row>
        <row r="496">
          <cell r="G496">
            <v>82</v>
          </cell>
        </row>
        <row r="497">
          <cell r="G497">
            <v>3</v>
          </cell>
        </row>
        <row r="498">
          <cell r="G498">
            <v>3205</v>
          </cell>
        </row>
        <row r="499">
          <cell r="G499">
            <v>1923</v>
          </cell>
        </row>
        <row r="500">
          <cell r="G500">
            <v>12820</v>
          </cell>
        </row>
        <row r="501">
          <cell r="G501">
            <v>1</v>
          </cell>
        </row>
        <row r="502">
          <cell r="G502">
            <v>108</v>
          </cell>
        </row>
        <row r="503">
          <cell r="G503">
            <v>18</v>
          </cell>
        </row>
        <row r="504">
          <cell r="G504">
            <v>5</v>
          </cell>
        </row>
        <row r="505">
          <cell r="G505">
            <v>32</v>
          </cell>
        </row>
        <row r="506">
          <cell r="G506">
            <v>10</v>
          </cell>
        </row>
        <row r="507">
          <cell r="G507">
            <v>10</v>
          </cell>
        </row>
        <row r="508">
          <cell r="G508">
            <v>10</v>
          </cell>
        </row>
        <row r="509">
          <cell r="G509">
            <v>10</v>
          </cell>
        </row>
        <row r="510">
          <cell r="G510">
            <v>20</v>
          </cell>
        </row>
        <row r="511">
          <cell r="G511">
            <v>10</v>
          </cell>
        </row>
        <row r="512">
          <cell r="G512">
            <v>82</v>
          </cell>
        </row>
        <row r="513">
          <cell r="G513">
            <v>5</v>
          </cell>
        </row>
        <row r="514">
          <cell r="G514">
            <v>37</v>
          </cell>
        </row>
        <row r="515">
          <cell r="G515">
            <v>2</v>
          </cell>
        </row>
        <row r="516">
          <cell r="G516">
            <v>723</v>
          </cell>
        </row>
        <row r="517">
          <cell r="G517">
            <v>32</v>
          </cell>
        </row>
        <row r="520">
          <cell r="G520">
            <v>1</v>
          </cell>
        </row>
        <row r="521">
          <cell r="G521">
            <v>3</v>
          </cell>
        </row>
        <row r="522">
          <cell r="G522">
            <v>3</v>
          </cell>
        </row>
        <row r="523">
          <cell r="G523">
            <v>40</v>
          </cell>
        </row>
        <row r="524">
          <cell r="G524">
            <v>3</v>
          </cell>
        </row>
        <row r="525">
          <cell r="G525">
            <v>3</v>
          </cell>
        </row>
        <row r="526">
          <cell r="G526">
            <v>2</v>
          </cell>
        </row>
        <row r="527">
          <cell r="G527">
            <v>3</v>
          </cell>
        </row>
        <row r="528">
          <cell r="G528">
            <v>2</v>
          </cell>
        </row>
        <row r="529">
          <cell r="G529">
            <v>2</v>
          </cell>
        </row>
        <row r="530">
          <cell r="G530">
            <v>62</v>
          </cell>
        </row>
        <row r="531">
          <cell r="G531">
            <v>3</v>
          </cell>
        </row>
        <row r="532">
          <cell r="G532">
            <v>2355</v>
          </cell>
        </row>
        <row r="533">
          <cell r="G533">
            <v>1413</v>
          </cell>
        </row>
        <row r="534">
          <cell r="G534">
            <v>9420</v>
          </cell>
        </row>
        <row r="535">
          <cell r="G535">
            <v>1</v>
          </cell>
        </row>
        <row r="536">
          <cell r="G536">
            <v>80</v>
          </cell>
        </row>
        <row r="537">
          <cell r="G537">
            <v>18</v>
          </cell>
        </row>
        <row r="538">
          <cell r="G538">
            <v>5</v>
          </cell>
        </row>
        <row r="539">
          <cell r="G539">
            <v>25</v>
          </cell>
        </row>
        <row r="540">
          <cell r="G540">
            <v>10</v>
          </cell>
        </row>
        <row r="541">
          <cell r="G541">
            <v>10</v>
          </cell>
        </row>
        <row r="542">
          <cell r="G542">
            <v>10</v>
          </cell>
        </row>
        <row r="543">
          <cell r="G543">
            <v>10</v>
          </cell>
        </row>
        <row r="544">
          <cell r="G544">
            <v>20</v>
          </cell>
        </row>
        <row r="545">
          <cell r="G545">
            <v>10</v>
          </cell>
        </row>
        <row r="546">
          <cell r="G546">
            <v>62</v>
          </cell>
        </row>
        <row r="547">
          <cell r="G547">
            <v>5</v>
          </cell>
        </row>
        <row r="548">
          <cell r="G548">
            <v>30</v>
          </cell>
        </row>
        <row r="549">
          <cell r="G549">
            <v>2</v>
          </cell>
        </row>
        <row r="550">
          <cell r="G550">
            <v>533</v>
          </cell>
        </row>
        <row r="551">
          <cell r="G551">
            <v>25</v>
          </cell>
        </row>
        <row r="554">
          <cell r="G554">
            <v>1</v>
          </cell>
        </row>
        <row r="555">
          <cell r="G555">
            <v>3</v>
          </cell>
        </row>
        <row r="556">
          <cell r="G556">
            <v>3</v>
          </cell>
        </row>
        <row r="557">
          <cell r="G557">
            <v>30</v>
          </cell>
        </row>
        <row r="558">
          <cell r="G558">
            <v>5</v>
          </cell>
        </row>
        <row r="559">
          <cell r="G559">
            <v>2</v>
          </cell>
        </row>
        <row r="560">
          <cell r="G560">
            <v>2</v>
          </cell>
        </row>
        <row r="561">
          <cell r="G561">
            <v>3</v>
          </cell>
        </row>
        <row r="562">
          <cell r="G562">
            <v>2</v>
          </cell>
        </row>
        <row r="563">
          <cell r="G563">
            <v>2</v>
          </cell>
        </row>
        <row r="564">
          <cell r="G564">
            <v>53</v>
          </cell>
        </row>
        <row r="565">
          <cell r="G565">
            <v>2</v>
          </cell>
        </row>
        <row r="566">
          <cell r="G566">
            <v>1790</v>
          </cell>
        </row>
        <row r="567">
          <cell r="G567">
            <v>1074</v>
          </cell>
        </row>
        <row r="568">
          <cell r="G568">
            <v>7160</v>
          </cell>
        </row>
        <row r="569">
          <cell r="G569">
            <v>1</v>
          </cell>
        </row>
        <row r="570">
          <cell r="G570">
            <v>60</v>
          </cell>
        </row>
        <row r="571">
          <cell r="G571">
            <v>18</v>
          </cell>
        </row>
        <row r="572">
          <cell r="G572">
            <v>5</v>
          </cell>
        </row>
        <row r="573">
          <cell r="G573">
            <v>20</v>
          </cell>
        </row>
        <row r="574">
          <cell r="G574">
            <v>10</v>
          </cell>
        </row>
        <row r="575">
          <cell r="G575">
            <v>10</v>
          </cell>
        </row>
        <row r="576">
          <cell r="G576">
            <v>10</v>
          </cell>
        </row>
        <row r="577">
          <cell r="G577">
            <v>10</v>
          </cell>
        </row>
        <row r="578">
          <cell r="G578">
            <v>20</v>
          </cell>
        </row>
        <row r="579">
          <cell r="G579">
            <v>10</v>
          </cell>
        </row>
        <row r="580">
          <cell r="G580">
            <v>53</v>
          </cell>
        </row>
        <row r="581">
          <cell r="G581">
            <v>5</v>
          </cell>
        </row>
        <row r="582">
          <cell r="G582">
            <v>25</v>
          </cell>
        </row>
        <row r="583">
          <cell r="G583">
            <v>2</v>
          </cell>
        </row>
        <row r="584">
          <cell r="G584">
            <v>411</v>
          </cell>
        </row>
        <row r="585">
          <cell r="G585">
            <v>20</v>
          </cell>
        </row>
        <row r="588">
          <cell r="G588">
            <v>1</v>
          </cell>
        </row>
        <row r="589">
          <cell r="G589">
            <v>3</v>
          </cell>
        </row>
        <row r="590">
          <cell r="G590">
            <v>3</v>
          </cell>
        </row>
        <row r="591">
          <cell r="G591">
            <v>46</v>
          </cell>
        </row>
        <row r="592">
          <cell r="G592">
            <v>3</v>
          </cell>
        </row>
        <row r="593">
          <cell r="G593">
            <v>3</v>
          </cell>
        </row>
        <row r="594">
          <cell r="G594">
            <v>2</v>
          </cell>
        </row>
        <row r="595">
          <cell r="G595">
            <v>3</v>
          </cell>
        </row>
        <row r="596">
          <cell r="G596">
            <v>2</v>
          </cell>
        </row>
        <row r="597">
          <cell r="G597">
            <v>2</v>
          </cell>
        </row>
        <row r="598">
          <cell r="G598">
            <v>68</v>
          </cell>
        </row>
        <row r="599">
          <cell r="G599">
            <v>3</v>
          </cell>
        </row>
        <row r="600">
          <cell r="G600">
            <v>2730</v>
          </cell>
        </row>
        <row r="601">
          <cell r="G601">
            <v>1638</v>
          </cell>
        </row>
        <row r="602">
          <cell r="G602">
            <v>10920</v>
          </cell>
        </row>
        <row r="603">
          <cell r="G603">
            <v>1</v>
          </cell>
        </row>
        <row r="604">
          <cell r="G604">
            <v>92</v>
          </cell>
        </row>
        <row r="605">
          <cell r="G605">
            <v>18</v>
          </cell>
        </row>
        <row r="606">
          <cell r="G606">
            <v>5</v>
          </cell>
        </row>
        <row r="607">
          <cell r="G607">
            <v>28</v>
          </cell>
        </row>
        <row r="608">
          <cell r="G608">
            <v>10</v>
          </cell>
        </row>
        <row r="609">
          <cell r="G609">
            <v>10</v>
          </cell>
        </row>
        <row r="610">
          <cell r="G610">
            <v>10</v>
          </cell>
        </row>
        <row r="611">
          <cell r="G611">
            <v>10</v>
          </cell>
        </row>
        <row r="612">
          <cell r="G612">
            <v>20</v>
          </cell>
        </row>
        <row r="613">
          <cell r="G613">
            <v>10</v>
          </cell>
        </row>
        <row r="614">
          <cell r="G614">
            <v>68</v>
          </cell>
        </row>
        <row r="615">
          <cell r="G615">
            <v>5</v>
          </cell>
        </row>
        <row r="616">
          <cell r="G616">
            <v>33</v>
          </cell>
        </row>
        <row r="617">
          <cell r="G617">
            <v>2</v>
          </cell>
        </row>
        <row r="618">
          <cell r="G618">
            <v>614</v>
          </cell>
        </row>
        <row r="619">
          <cell r="G619">
            <v>28</v>
          </cell>
        </row>
        <row r="622">
          <cell r="G622">
            <v>1</v>
          </cell>
        </row>
        <row r="623">
          <cell r="G623">
            <v>3</v>
          </cell>
        </row>
        <row r="624">
          <cell r="G624">
            <v>3</v>
          </cell>
        </row>
        <row r="625">
          <cell r="G625">
            <v>30</v>
          </cell>
        </row>
        <row r="626">
          <cell r="G626">
            <v>5</v>
          </cell>
        </row>
        <row r="627">
          <cell r="G627">
            <v>2</v>
          </cell>
        </row>
        <row r="628">
          <cell r="G628">
            <v>2</v>
          </cell>
        </row>
        <row r="629">
          <cell r="G629">
            <v>3</v>
          </cell>
        </row>
        <row r="630">
          <cell r="G630">
            <v>2</v>
          </cell>
        </row>
        <row r="631">
          <cell r="G631">
            <v>2</v>
          </cell>
        </row>
        <row r="632">
          <cell r="G632">
            <v>53</v>
          </cell>
        </row>
        <row r="633">
          <cell r="G633">
            <v>2</v>
          </cell>
        </row>
        <row r="634">
          <cell r="G634">
            <v>1760</v>
          </cell>
        </row>
        <row r="635">
          <cell r="G635">
            <v>1056</v>
          </cell>
        </row>
        <row r="636">
          <cell r="G636">
            <v>7040</v>
          </cell>
        </row>
        <row r="637">
          <cell r="G637">
            <v>1</v>
          </cell>
        </row>
        <row r="638">
          <cell r="G638">
            <v>60</v>
          </cell>
        </row>
        <row r="639">
          <cell r="G639">
            <v>18</v>
          </cell>
        </row>
        <row r="640">
          <cell r="G640">
            <v>5</v>
          </cell>
        </row>
        <row r="641">
          <cell r="G641">
            <v>20</v>
          </cell>
        </row>
        <row r="642">
          <cell r="G642">
            <v>10</v>
          </cell>
        </row>
        <row r="643">
          <cell r="G643">
            <v>10</v>
          </cell>
        </row>
        <row r="644">
          <cell r="G644">
            <v>10</v>
          </cell>
        </row>
        <row r="645">
          <cell r="G645">
            <v>10</v>
          </cell>
        </row>
        <row r="646">
          <cell r="G646">
            <v>20</v>
          </cell>
        </row>
        <row r="647">
          <cell r="G647">
            <v>10</v>
          </cell>
        </row>
        <row r="648">
          <cell r="G648">
            <v>53</v>
          </cell>
        </row>
        <row r="649">
          <cell r="G649">
            <v>5</v>
          </cell>
        </row>
        <row r="650">
          <cell r="G650">
            <v>25</v>
          </cell>
        </row>
        <row r="651">
          <cell r="G651">
            <v>2</v>
          </cell>
        </row>
        <row r="652">
          <cell r="G652">
            <v>405</v>
          </cell>
        </row>
        <row r="653">
          <cell r="G653">
            <v>20</v>
          </cell>
        </row>
        <row r="656">
          <cell r="G656">
            <v>1</v>
          </cell>
        </row>
        <row r="657">
          <cell r="G657">
            <v>3</v>
          </cell>
        </row>
        <row r="658">
          <cell r="G658">
            <v>3</v>
          </cell>
        </row>
        <row r="659">
          <cell r="G659">
            <v>30</v>
          </cell>
        </row>
        <row r="660">
          <cell r="G660">
            <v>5</v>
          </cell>
        </row>
        <row r="661">
          <cell r="G661">
            <v>2</v>
          </cell>
        </row>
        <row r="662">
          <cell r="G662">
            <v>2</v>
          </cell>
        </row>
        <row r="663">
          <cell r="G663">
            <v>3</v>
          </cell>
        </row>
        <row r="664">
          <cell r="G664">
            <v>2</v>
          </cell>
        </row>
        <row r="665">
          <cell r="G665">
            <v>2</v>
          </cell>
        </row>
        <row r="666">
          <cell r="G666">
            <v>53</v>
          </cell>
        </row>
        <row r="667">
          <cell r="G667">
            <v>2</v>
          </cell>
        </row>
        <row r="668">
          <cell r="G668">
            <v>1710</v>
          </cell>
        </row>
        <row r="669">
          <cell r="G669">
            <v>1026</v>
          </cell>
        </row>
        <row r="670">
          <cell r="G670">
            <v>6840</v>
          </cell>
        </row>
        <row r="671">
          <cell r="G671">
            <v>1</v>
          </cell>
        </row>
        <row r="672">
          <cell r="G672">
            <v>60</v>
          </cell>
        </row>
        <row r="673">
          <cell r="G673">
            <v>18</v>
          </cell>
        </row>
        <row r="674">
          <cell r="G674">
            <v>5</v>
          </cell>
        </row>
        <row r="675">
          <cell r="G675">
            <v>20</v>
          </cell>
        </row>
        <row r="676">
          <cell r="G676">
            <v>10</v>
          </cell>
        </row>
        <row r="677">
          <cell r="G677">
            <v>10</v>
          </cell>
        </row>
        <row r="678">
          <cell r="G678">
            <v>10</v>
          </cell>
        </row>
        <row r="679">
          <cell r="G679">
            <v>10</v>
          </cell>
        </row>
        <row r="680">
          <cell r="G680">
            <v>20</v>
          </cell>
        </row>
        <row r="681">
          <cell r="G681">
            <v>10</v>
          </cell>
        </row>
        <row r="682">
          <cell r="G682">
            <v>53</v>
          </cell>
        </row>
        <row r="683">
          <cell r="G683">
            <v>5</v>
          </cell>
        </row>
        <row r="684">
          <cell r="G684">
            <v>25</v>
          </cell>
        </row>
        <row r="685">
          <cell r="G685">
            <v>2</v>
          </cell>
        </row>
        <row r="686">
          <cell r="G686">
            <v>395</v>
          </cell>
        </row>
        <row r="687">
          <cell r="G687">
            <v>20</v>
          </cell>
        </row>
        <row r="690">
          <cell r="G690">
            <v>1</v>
          </cell>
        </row>
        <row r="691">
          <cell r="G691">
            <v>3</v>
          </cell>
        </row>
        <row r="692">
          <cell r="G692">
            <v>3</v>
          </cell>
        </row>
        <row r="693">
          <cell r="G693">
            <v>22</v>
          </cell>
        </row>
        <row r="694">
          <cell r="G694">
            <v>3</v>
          </cell>
        </row>
        <row r="695">
          <cell r="G695">
            <v>2</v>
          </cell>
        </row>
        <row r="696">
          <cell r="G696">
            <v>2</v>
          </cell>
        </row>
        <row r="697">
          <cell r="G697">
            <v>3</v>
          </cell>
        </row>
        <row r="698">
          <cell r="G698">
            <v>2</v>
          </cell>
        </row>
        <row r="699">
          <cell r="G699">
            <v>2</v>
          </cell>
        </row>
        <row r="700">
          <cell r="G700">
            <v>43</v>
          </cell>
        </row>
        <row r="701">
          <cell r="G701">
            <v>2</v>
          </cell>
        </row>
        <row r="702">
          <cell r="G702">
            <v>1210</v>
          </cell>
        </row>
        <row r="703">
          <cell r="G703">
            <v>726</v>
          </cell>
        </row>
        <row r="704">
          <cell r="G704">
            <v>4840</v>
          </cell>
        </row>
        <row r="705">
          <cell r="G705">
            <v>1</v>
          </cell>
        </row>
        <row r="706">
          <cell r="G706">
            <v>44</v>
          </cell>
        </row>
        <row r="707">
          <cell r="G707">
            <v>18</v>
          </cell>
        </row>
        <row r="708">
          <cell r="G708">
            <v>5</v>
          </cell>
        </row>
        <row r="709">
          <cell r="G709">
            <v>16</v>
          </cell>
        </row>
        <row r="710">
          <cell r="G710">
            <v>10</v>
          </cell>
        </row>
        <row r="711">
          <cell r="G711">
            <v>10</v>
          </cell>
        </row>
        <row r="712">
          <cell r="G712">
            <v>10</v>
          </cell>
        </row>
        <row r="713">
          <cell r="G713">
            <v>10</v>
          </cell>
        </row>
        <row r="714">
          <cell r="G714">
            <v>20</v>
          </cell>
        </row>
        <row r="715">
          <cell r="G715">
            <v>10</v>
          </cell>
        </row>
        <row r="716">
          <cell r="G716">
            <v>43</v>
          </cell>
        </row>
        <row r="717">
          <cell r="G717">
            <v>5</v>
          </cell>
        </row>
        <row r="718">
          <cell r="G718">
            <v>21</v>
          </cell>
        </row>
        <row r="719">
          <cell r="G719">
            <v>2</v>
          </cell>
        </row>
        <row r="720">
          <cell r="G720">
            <v>285</v>
          </cell>
        </row>
        <row r="721">
          <cell r="G721">
            <v>16</v>
          </cell>
        </row>
        <row r="724">
          <cell r="G724">
            <v>1</v>
          </cell>
        </row>
        <row r="725">
          <cell r="G725">
            <v>3</v>
          </cell>
        </row>
        <row r="726">
          <cell r="G726">
            <v>3</v>
          </cell>
        </row>
        <row r="727">
          <cell r="G727">
            <v>36</v>
          </cell>
        </row>
        <row r="728">
          <cell r="G728">
            <v>6</v>
          </cell>
        </row>
        <row r="729">
          <cell r="G729">
            <v>2</v>
          </cell>
        </row>
        <row r="730">
          <cell r="G730">
            <v>2</v>
          </cell>
        </row>
        <row r="731">
          <cell r="G731">
            <v>3</v>
          </cell>
        </row>
        <row r="732">
          <cell r="G732">
            <v>2</v>
          </cell>
        </row>
        <row r="733">
          <cell r="G733">
            <v>2</v>
          </cell>
        </row>
        <row r="734">
          <cell r="G734">
            <v>60</v>
          </cell>
        </row>
        <row r="735">
          <cell r="G735">
            <v>2</v>
          </cell>
        </row>
        <row r="736">
          <cell r="G736">
            <v>2040</v>
          </cell>
        </row>
        <row r="737">
          <cell r="G737">
            <v>1224</v>
          </cell>
        </row>
        <row r="738">
          <cell r="G738">
            <v>8160</v>
          </cell>
        </row>
        <row r="739">
          <cell r="G739">
            <v>1</v>
          </cell>
        </row>
        <row r="740">
          <cell r="G740">
            <v>72</v>
          </cell>
        </row>
        <row r="741">
          <cell r="G741">
            <v>18</v>
          </cell>
        </row>
        <row r="742">
          <cell r="G742">
            <v>5</v>
          </cell>
        </row>
        <row r="743">
          <cell r="G743">
            <v>23</v>
          </cell>
        </row>
        <row r="744">
          <cell r="G744">
            <v>10</v>
          </cell>
        </row>
        <row r="745">
          <cell r="G745">
            <v>10</v>
          </cell>
        </row>
        <row r="746">
          <cell r="G746">
            <v>10</v>
          </cell>
        </row>
        <row r="747">
          <cell r="G747">
            <v>10</v>
          </cell>
        </row>
        <row r="748">
          <cell r="G748">
            <v>20</v>
          </cell>
        </row>
        <row r="749">
          <cell r="G749">
            <v>10</v>
          </cell>
        </row>
        <row r="750">
          <cell r="G750">
            <v>60</v>
          </cell>
        </row>
        <row r="751">
          <cell r="G751">
            <v>5</v>
          </cell>
        </row>
        <row r="752">
          <cell r="G752">
            <v>28</v>
          </cell>
        </row>
        <row r="753">
          <cell r="G753">
            <v>2</v>
          </cell>
        </row>
        <row r="754">
          <cell r="G754">
            <v>468</v>
          </cell>
        </row>
        <row r="755">
          <cell r="G755">
            <v>23</v>
          </cell>
        </row>
        <row r="758">
          <cell r="G758">
            <v>1</v>
          </cell>
        </row>
        <row r="759">
          <cell r="G759">
            <v>3</v>
          </cell>
        </row>
        <row r="760">
          <cell r="G760">
            <v>3</v>
          </cell>
        </row>
        <row r="761">
          <cell r="G761">
            <v>48</v>
          </cell>
        </row>
        <row r="762">
          <cell r="G762">
            <v>8</v>
          </cell>
        </row>
        <row r="763">
          <cell r="G763">
            <v>3</v>
          </cell>
        </row>
        <row r="764">
          <cell r="G764">
            <v>2</v>
          </cell>
        </row>
        <row r="765">
          <cell r="G765">
            <v>3</v>
          </cell>
        </row>
        <row r="766">
          <cell r="G766">
            <v>2</v>
          </cell>
        </row>
        <row r="767">
          <cell r="G767">
            <v>2</v>
          </cell>
        </row>
        <row r="768">
          <cell r="G768">
            <v>75</v>
          </cell>
        </row>
        <row r="769">
          <cell r="G769">
            <v>3</v>
          </cell>
        </row>
        <row r="770">
          <cell r="G770">
            <v>2820</v>
          </cell>
        </row>
        <row r="771">
          <cell r="G771">
            <v>1692</v>
          </cell>
        </row>
        <row r="772">
          <cell r="G772">
            <v>11280</v>
          </cell>
        </row>
        <row r="773">
          <cell r="G773">
            <v>1</v>
          </cell>
        </row>
        <row r="774">
          <cell r="G774">
            <v>96</v>
          </cell>
        </row>
        <row r="775">
          <cell r="G775">
            <v>18</v>
          </cell>
        </row>
        <row r="776">
          <cell r="G776">
            <v>5</v>
          </cell>
        </row>
        <row r="777">
          <cell r="G777">
            <v>29</v>
          </cell>
        </row>
        <row r="778">
          <cell r="G778">
            <v>10</v>
          </cell>
        </row>
        <row r="779">
          <cell r="G779">
            <v>10</v>
          </cell>
        </row>
        <row r="780">
          <cell r="G780">
            <v>10</v>
          </cell>
        </row>
        <row r="781">
          <cell r="G781">
            <v>10</v>
          </cell>
        </row>
        <row r="782">
          <cell r="G782">
            <v>20</v>
          </cell>
        </row>
        <row r="783">
          <cell r="G783">
            <v>10</v>
          </cell>
        </row>
        <row r="784">
          <cell r="G784">
            <v>75</v>
          </cell>
        </row>
        <row r="785">
          <cell r="G785">
            <v>5</v>
          </cell>
        </row>
        <row r="786">
          <cell r="G786">
            <v>34</v>
          </cell>
        </row>
        <row r="787">
          <cell r="G787">
            <v>2</v>
          </cell>
        </row>
        <row r="788">
          <cell r="G788">
            <v>639</v>
          </cell>
        </row>
        <row r="789">
          <cell r="G789">
            <v>29</v>
          </cell>
        </row>
        <row r="792">
          <cell r="G792">
            <v>1</v>
          </cell>
        </row>
        <row r="793">
          <cell r="G793">
            <v>3</v>
          </cell>
        </row>
        <row r="794">
          <cell r="G794">
            <v>3</v>
          </cell>
        </row>
        <row r="795">
          <cell r="G795">
            <v>34</v>
          </cell>
        </row>
        <row r="796">
          <cell r="G796">
            <v>3</v>
          </cell>
        </row>
        <row r="797">
          <cell r="G797">
            <v>2</v>
          </cell>
        </row>
        <row r="798">
          <cell r="G798">
            <v>2</v>
          </cell>
        </row>
        <row r="799">
          <cell r="G799">
            <v>3</v>
          </cell>
        </row>
        <row r="800">
          <cell r="G800">
            <v>2</v>
          </cell>
        </row>
        <row r="801">
          <cell r="G801">
            <v>2</v>
          </cell>
        </row>
        <row r="802">
          <cell r="G802">
            <v>55</v>
          </cell>
        </row>
        <row r="803">
          <cell r="G803">
            <v>2</v>
          </cell>
        </row>
        <row r="804">
          <cell r="G804">
            <v>1995</v>
          </cell>
        </row>
        <row r="805">
          <cell r="G805">
            <v>1197</v>
          </cell>
        </row>
        <row r="806">
          <cell r="G806">
            <v>7980</v>
          </cell>
        </row>
        <row r="807">
          <cell r="G807">
            <v>1</v>
          </cell>
        </row>
        <row r="808">
          <cell r="G808">
            <v>68</v>
          </cell>
        </row>
        <row r="809">
          <cell r="G809">
            <v>18</v>
          </cell>
        </row>
        <row r="810">
          <cell r="G810">
            <v>5</v>
          </cell>
        </row>
        <row r="811">
          <cell r="G811">
            <v>22</v>
          </cell>
        </row>
        <row r="812">
          <cell r="G812">
            <v>10</v>
          </cell>
        </row>
        <row r="813">
          <cell r="G813">
            <v>10</v>
          </cell>
        </row>
        <row r="814">
          <cell r="G814">
            <v>10</v>
          </cell>
        </row>
        <row r="815">
          <cell r="G815">
            <v>10</v>
          </cell>
        </row>
        <row r="816">
          <cell r="G816">
            <v>20</v>
          </cell>
        </row>
        <row r="817">
          <cell r="G817">
            <v>10</v>
          </cell>
        </row>
        <row r="818">
          <cell r="G818">
            <v>55</v>
          </cell>
        </row>
        <row r="819">
          <cell r="G819">
            <v>5</v>
          </cell>
        </row>
        <row r="820">
          <cell r="G820">
            <v>27</v>
          </cell>
        </row>
        <row r="821">
          <cell r="G821">
            <v>2</v>
          </cell>
        </row>
        <row r="822">
          <cell r="G822">
            <v>454</v>
          </cell>
        </row>
        <row r="823">
          <cell r="G823">
            <v>22</v>
          </cell>
        </row>
        <row r="826">
          <cell r="G826">
            <v>1</v>
          </cell>
        </row>
        <row r="827">
          <cell r="G827">
            <v>3</v>
          </cell>
        </row>
        <row r="828">
          <cell r="G828">
            <v>3</v>
          </cell>
        </row>
        <row r="829">
          <cell r="G829">
            <v>22</v>
          </cell>
        </row>
        <row r="830">
          <cell r="G830">
            <v>3</v>
          </cell>
        </row>
        <row r="831">
          <cell r="G831">
            <v>2</v>
          </cell>
        </row>
        <row r="832">
          <cell r="G832">
            <v>2</v>
          </cell>
        </row>
        <row r="833">
          <cell r="G833">
            <v>3</v>
          </cell>
        </row>
        <row r="834">
          <cell r="G834">
            <v>2</v>
          </cell>
        </row>
        <row r="835">
          <cell r="G835">
            <v>2</v>
          </cell>
        </row>
        <row r="836">
          <cell r="G836">
            <v>43</v>
          </cell>
        </row>
        <row r="837">
          <cell r="G837">
            <v>2</v>
          </cell>
        </row>
        <row r="838">
          <cell r="G838">
            <v>1305</v>
          </cell>
        </row>
        <row r="839">
          <cell r="G839">
            <v>783</v>
          </cell>
        </row>
        <row r="840">
          <cell r="G840">
            <v>5220</v>
          </cell>
        </row>
        <row r="841">
          <cell r="G841">
            <v>1</v>
          </cell>
        </row>
        <row r="842">
          <cell r="G842">
            <v>44</v>
          </cell>
        </row>
        <row r="843">
          <cell r="G843">
            <v>18</v>
          </cell>
        </row>
        <row r="844">
          <cell r="G844">
            <v>5</v>
          </cell>
        </row>
        <row r="845">
          <cell r="G845">
            <v>16</v>
          </cell>
        </row>
        <row r="846">
          <cell r="G846">
            <v>10</v>
          </cell>
        </row>
        <row r="847">
          <cell r="G847">
            <v>10</v>
          </cell>
        </row>
        <row r="848">
          <cell r="G848">
            <v>10</v>
          </cell>
        </row>
        <row r="849">
          <cell r="G849">
            <v>10</v>
          </cell>
        </row>
        <row r="850">
          <cell r="G850">
            <v>20</v>
          </cell>
        </row>
        <row r="851">
          <cell r="G851">
            <v>10</v>
          </cell>
        </row>
        <row r="852">
          <cell r="G852">
            <v>43</v>
          </cell>
        </row>
        <row r="853">
          <cell r="G853">
            <v>5</v>
          </cell>
        </row>
        <row r="854">
          <cell r="G854">
            <v>21</v>
          </cell>
        </row>
        <row r="855">
          <cell r="G855">
            <v>2</v>
          </cell>
        </row>
        <row r="856">
          <cell r="G856">
            <v>304</v>
          </cell>
        </row>
        <row r="857">
          <cell r="G857">
            <v>16</v>
          </cell>
        </row>
        <row r="860">
          <cell r="G860">
            <v>1</v>
          </cell>
        </row>
        <row r="861">
          <cell r="G861">
            <v>3</v>
          </cell>
        </row>
        <row r="862">
          <cell r="G862">
            <v>3</v>
          </cell>
        </row>
        <row r="863">
          <cell r="G863">
            <v>20</v>
          </cell>
        </row>
        <row r="864">
          <cell r="G864">
            <v>2</v>
          </cell>
        </row>
        <row r="865">
          <cell r="G865">
            <v>2</v>
          </cell>
        </row>
        <row r="866">
          <cell r="G866">
            <v>2</v>
          </cell>
        </row>
        <row r="867">
          <cell r="G867">
            <v>3</v>
          </cell>
        </row>
        <row r="868">
          <cell r="G868">
            <v>2</v>
          </cell>
        </row>
        <row r="869">
          <cell r="G869">
            <v>2</v>
          </cell>
        </row>
        <row r="870">
          <cell r="G870">
            <v>40</v>
          </cell>
        </row>
        <row r="871">
          <cell r="G871">
            <v>2</v>
          </cell>
        </row>
        <row r="872">
          <cell r="G872">
            <v>1520</v>
          </cell>
        </row>
        <row r="873">
          <cell r="G873">
            <v>912</v>
          </cell>
        </row>
        <row r="874">
          <cell r="G874">
            <v>6080</v>
          </cell>
        </row>
        <row r="875">
          <cell r="G875">
            <v>1</v>
          </cell>
        </row>
        <row r="876">
          <cell r="G876">
            <v>40</v>
          </cell>
        </row>
        <row r="877">
          <cell r="G877">
            <v>18</v>
          </cell>
        </row>
        <row r="878">
          <cell r="G878">
            <v>5</v>
          </cell>
        </row>
        <row r="879">
          <cell r="G879">
            <v>15</v>
          </cell>
        </row>
        <row r="880">
          <cell r="G880">
            <v>10</v>
          </cell>
        </row>
        <row r="881">
          <cell r="G881">
            <v>10</v>
          </cell>
        </row>
        <row r="882">
          <cell r="G882">
            <v>10</v>
          </cell>
        </row>
        <row r="883">
          <cell r="G883">
            <v>10</v>
          </cell>
        </row>
        <row r="884">
          <cell r="G884">
            <v>20</v>
          </cell>
        </row>
        <row r="885">
          <cell r="G885">
            <v>10</v>
          </cell>
        </row>
        <row r="886">
          <cell r="G886">
            <v>40</v>
          </cell>
        </row>
        <row r="887">
          <cell r="G887">
            <v>5</v>
          </cell>
        </row>
        <row r="888">
          <cell r="G888">
            <v>20</v>
          </cell>
        </row>
        <row r="889">
          <cell r="G889">
            <v>2</v>
          </cell>
        </row>
        <row r="890">
          <cell r="G890">
            <v>344</v>
          </cell>
        </row>
        <row r="891">
          <cell r="G891">
            <v>15</v>
          </cell>
        </row>
        <row r="894">
          <cell r="G894">
            <v>1</v>
          </cell>
        </row>
        <row r="895">
          <cell r="G895">
            <v>3</v>
          </cell>
        </row>
        <row r="896">
          <cell r="G896">
            <v>3</v>
          </cell>
        </row>
        <row r="897">
          <cell r="G897">
            <v>40</v>
          </cell>
        </row>
        <row r="898">
          <cell r="G898">
            <v>3</v>
          </cell>
        </row>
        <row r="899">
          <cell r="G899">
            <v>3</v>
          </cell>
        </row>
        <row r="900">
          <cell r="G900">
            <v>2</v>
          </cell>
        </row>
        <row r="901">
          <cell r="G901">
            <v>3</v>
          </cell>
        </row>
        <row r="902">
          <cell r="G902">
            <v>2</v>
          </cell>
        </row>
        <row r="903">
          <cell r="G903">
            <v>2</v>
          </cell>
        </row>
        <row r="904">
          <cell r="G904">
            <v>62</v>
          </cell>
        </row>
        <row r="905">
          <cell r="G905">
            <v>3</v>
          </cell>
        </row>
        <row r="906">
          <cell r="G906">
            <v>2260</v>
          </cell>
        </row>
        <row r="907">
          <cell r="G907">
            <v>1356</v>
          </cell>
        </row>
        <row r="908">
          <cell r="G908">
            <v>9040</v>
          </cell>
        </row>
        <row r="909">
          <cell r="G909">
            <v>1</v>
          </cell>
        </row>
        <row r="910">
          <cell r="G910">
            <v>80</v>
          </cell>
        </row>
        <row r="911">
          <cell r="G911">
            <v>18</v>
          </cell>
        </row>
        <row r="912">
          <cell r="G912">
            <v>5</v>
          </cell>
        </row>
        <row r="913">
          <cell r="G913">
            <v>25</v>
          </cell>
        </row>
        <row r="914">
          <cell r="G914">
            <v>10</v>
          </cell>
        </row>
        <row r="915">
          <cell r="G915">
            <v>10</v>
          </cell>
        </row>
        <row r="916">
          <cell r="G916">
            <v>10</v>
          </cell>
        </row>
        <row r="917">
          <cell r="G917">
            <v>10</v>
          </cell>
        </row>
        <row r="918">
          <cell r="G918">
            <v>20</v>
          </cell>
        </row>
        <row r="919">
          <cell r="G919">
            <v>10</v>
          </cell>
        </row>
        <row r="920">
          <cell r="G920">
            <v>62</v>
          </cell>
        </row>
        <row r="921">
          <cell r="G921">
            <v>5</v>
          </cell>
        </row>
        <row r="922">
          <cell r="G922">
            <v>30</v>
          </cell>
        </row>
        <row r="923">
          <cell r="G923">
            <v>2</v>
          </cell>
        </row>
        <row r="924">
          <cell r="G924">
            <v>514</v>
          </cell>
        </row>
        <row r="925">
          <cell r="G925">
            <v>25</v>
          </cell>
        </row>
        <row r="928">
          <cell r="G928">
            <v>1</v>
          </cell>
        </row>
        <row r="929">
          <cell r="G929">
            <v>3</v>
          </cell>
        </row>
        <row r="930">
          <cell r="G930">
            <v>3</v>
          </cell>
        </row>
        <row r="931">
          <cell r="G931">
            <v>20</v>
          </cell>
        </row>
        <row r="932">
          <cell r="G932">
            <v>2</v>
          </cell>
        </row>
        <row r="933">
          <cell r="G933">
            <v>2</v>
          </cell>
        </row>
        <row r="934">
          <cell r="G934">
            <v>2</v>
          </cell>
        </row>
        <row r="935">
          <cell r="G935">
            <v>3</v>
          </cell>
        </row>
        <row r="936">
          <cell r="G936">
            <v>2</v>
          </cell>
        </row>
        <row r="937">
          <cell r="G937">
            <v>2</v>
          </cell>
        </row>
        <row r="938">
          <cell r="G938">
            <v>40</v>
          </cell>
        </row>
        <row r="939">
          <cell r="G939">
            <v>2</v>
          </cell>
        </row>
        <row r="940">
          <cell r="G940">
            <v>1155</v>
          </cell>
        </row>
        <row r="941">
          <cell r="G941">
            <v>693</v>
          </cell>
        </row>
        <row r="942">
          <cell r="G942">
            <v>4620</v>
          </cell>
        </row>
        <row r="943">
          <cell r="G943">
            <v>1</v>
          </cell>
        </row>
        <row r="944">
          <cell r="G944">
            <v>40</v>
          </cell>
        </row>
        <row r="945">
          <cell r="G945">
            <v>18</v>
          </cell>
        </row>
        <row r="946">
          <cell r="G946">
            <v>5</v>
          </cell>
        </row>
        <row r="947">
          <cell r="G947">
            <v>15</v>
          </cell>
        </row>
        <row r="948">
          <cell r="G948">
            <v>10</v>
          </cell>
        </row>
        <row r="949">
          <cell r="G949">
            <v>10</v>
          </cell>
        </row>
        <row r="950">
          <cell r="G950">
            <v>10</v>
          </cell>
        </row>
        <row r="951">
          <cell r="G951">
            <v>10</v>
          </cell>
        </row>
        <row r="952">
          <cell r="G952">
            <v>20</v>
          </cell>
        </row>
        <row r="953">
          <cell r="G953">
            <v>10</v>
          </cell>
        </row>
        <row r="954">
          <cell r="G954">
            <v>40</v>
          </cell>
        </row>
        <row r="955">
          <cell r="G955">
            <v>5</v>
          </cell>
        </row>
        <row r="956">
          <cell r="G956">
            <v>20</v>
          </cell>
        </row>
        <row r="957">
          <cell r="G957">
            <v>2</v>
          </cell>
        </row>
        <row r="958">
          <cell r="G958">
            <v>271</v>
          </cell>
        </row>
        <row r="959">
          <cell r="G959">
            <v>15</v>
          </cell>
        </row>
        <row r="963">
          <cell r="G963">
            <v>1</v>
          </cell>
        </row>
        <row r="964">
          <cell r="G964">
            <v>3</v>
          </cell>
        </row>
        <row r="965">
          <cell r="G965">
            <v>3</v>
          </cell>
        </row>
        <row r="966">
          <cell r="G966">
            <v>62</v>
          </cell>
        </row>
        <row r="967">
          <cell r="G967">
            <v>2</v>
          </cell>
        </row>
        <row r="968">
          <cell r="G968">
            <v>3</v>
          </cell>
        </row>
        <row r="969">
          <cell r="G969">
            <v>2</v>
          </cell>
        </row>
        <row r="970">
          <cell r="G970">
            <v>3</v>
          </cell>
        </row>
        <row r="971">
          <cell r="G971">
            <v>2</v>
          </cell>
        </row>
        <row r="972">
          <cell r="G972">
            <v>2</v>
          </cell>
        </row>
        <row r="973">
          <cell r="G973">
            <v>83</v>
          </cell>
        </row>
        <row r="974">
          <cell r="G974">
            <v>3</v>
          </cell>
        </row>
        <row r="975">
          <cell r="G975">
            <v>3600</v>
          </cell>
        </row>
        <row r="976">
          <cell r="G976">
            <v>2160</v>
          </cell>
        </row>
        <row r="977">
          <cell r="G977">
            <v>14400</v>
          </cell>
        </row>
        <row r="978">
          <cell r="G978">
            <v>1</v>
          </cell>
        </row>
        <row r="979">
          <cell r="G979">
            <v>124</v>
          </cell>
        </row>
        <row r="980">
          <cell r="G980">
            <v>18</v>
          </cell>
        </row>
        <row r="981">
          <cell r="G981">
            <v>5</v>
          </cell>
        </row>
        <row r="982">
          <cell r="G982">
            <v>36</v>
          </cell>
        </row>
        <row r="983">
          <cell r="G983">
            <v>10</v>
          </cell>
        </row>
        <row r="984">
          <cell r="G984">
            <v>10</v>
          </cell>
        </row>
        <row r="985">
          <cell r="G985">
            <v>10</v>
          </cell>
        </row>
        <row r="986">
          <cell r="G986">
            <v>10</v>
          </cell>
        </row>
        <row r="987">
          <cell r="G987">
            <v>20</v>
          </cell>
        </row>
        <row r="988">
          <cell r="G988">
            <v>10</v>
          </cell>
        </row>
        <row r="989">
          <cell r="G989">
            <v>83</v>
          </cell>
        </row>
        <row r="990">
          <cell r="G990">
            <v>5</v>
          </cell>
        </row>
        <row r="991">
          <cell r="G991">
            <v>41</v>
          </cell>
        </row>
        <row r="992">
          <cell r="G992">
            <v>2</v>
          </cell>
        </row>
        <row r="993">
          <cell r="G993">
            <v>803</v>
          </cell>
        </row>
        <row r="994">
          <cell r="G994">
            <v>36</v>
          </cell>
        </row>
        <row r="997">
          <cell r="G997">
            <v>1</v>
          </cell>
        </row>
        <row r="998">
          <cell r="G998">
            <v>3</v>
          </cell>
        </row>
        <row r="999">
          <cell r="G999">
            <v>3</v>
          </cell>
        </row>
        <row r="1000">
          <cell r="G1000">
            <v>32</v>
          </cell>
        </row>
        <row r="1001">
          <cell r="G1001">
            <v>2</v>
          </cell>
        </row>
        <row r="1002">
          <cell r="G1002">
            <v>2</v>
          </cell>
        </row>
        <row r="1003">
          <cell r="G1003">
            <v>2</v>
          </cell>
        </row>
        <row r="1004">
          <cell r="G1004">
            <v>3</v>
          </cell>
        </row>
        <row r="1005">
          <cell r="G1005">
            <v>2</v>
          </cell>
        </row>
        <row r="1006">
          <cell r="G1006">
            <v>2</v>
          </cell>
        </row>
        <row r="1007">
          <cell r="G1007">
            <v>52</v>
          </cell>
        </row>
        <row r="1008">
          <cell r="G1008">
            <v>2</v>
          </cell>
        </row>
        <row r="1009">
          <cell r="G1009">
            <v>1865</v>
          </cell>
        </row>
        <row r="1010">
          <cell r="G1010">
            <v>1119</v>
          </cell>
        </row>
        <row r="1011">
          <cell r="G1011">
            <v>7460</v>
          </cell>
        </row>
        <row r="1012">
          <cell r="G1012">
            <v>1</v>
          </cell>
        </row>
        <row r="1013">
          <cell r="G1013">
            <v>64</v>
          </cell>
        </row>
        <row r="1014">
          <cell r="G1014">
            <v>18</v>
          </cell>
        </row>
        <row r="1015">
          <cell r="G1015">
            <v>5</v>
          </cell>
        </row>
        <row r="1016">
          <cell r="G1016">
            <v>21</v>
          </cell>
        </row>
        <row r="1017">
          <cell r="G1017">
            <v>10</v>
          </cell>
        </row>
        <row r="1018">
          <cell r="G1018">
            <v>10</v>
          </cell>
        </row>
        <row r="1019">
          <cell r="G1019">
            <v>10</v>
          </cell>
        </row>
        <row r="1020">
          <cell r="G1020">
            <v>10</v>
          </cell>
        </row>
        <row r="1021">
          <cell r="G1021">
            <v>20</v>
          </cell>
        </row>
        <row r="1022">
          <cell r="G1022">
            <v>10</v>
          </cell>
        </row>
        <row r="1023">
          <cell r="G1023">
            <v>52</v>
          </cell>
        </row>
        <row r="1024">
          <cell r="G1024">
            <v>5</v>
          </cell>
        </row>
        <row r="1025">
          <cell r="G1025">
            <v>26</v>
          </cell>
        </row>
        <row r="1026">
          <cell r="G1026">
            <v>2</v>
          </cell>
        </row>
        <row r="1027">
          <cell r="G1027">
            <v>425</v>
          </cell>
        </row>
        <row r="1028">
          <cell r="G1028">
            <v>21</v>
          </cell>
        </row>
        <row r="1031">
          <cell r="G1031">
            <v>1</v>
          </cell>
        </row>
        <row r="1032">
          <cell r="G1032">
            <v>3</v>
          </cell>
        </row>
        <row r="1033">
          <cell r="G1033">
            <v>3</v>
          </cell>
        </row>
        <row r="1034">
          <cell r="G1034">
            <v>24</v>
          </cell>
        </row>
        <row r="1035">
          <cell r="G1035">
            <v>4</v>
          </cell>
        </row>
        <row r="1036">
          <cell r="G1036">
            <v>2</v>
          </cell>
        </row>
        <row r="1037">
          <cell r="G1037">
            <v>2</v>
          </cell>
        </row>
        <row r="1038">
          <cell r="G1038">
            <v>3</v>
          </cell>
        </row>
        <row r="1039">
          <cell r="G1039">
            <v>2</v>
          </cell>
        </row>
        <row r="1040">
          <cell r="G1040">
            <v>2</v>
          </cell>
        </row>
        <row r="1041">
          <cell r="G1041">
            <v>46</v>
          </cell>
        </row>
        <row r="1042">
          <cell r="G1042">
            <v>2</v>
          </cell>
        </row>
        <row r="1043">
          <cell r="G1043">
            <v>1330</v>
          </cell>
        </row>
        <row r="1044">
          <cell r="G1044">
            <v>798</v>
          </cell>
        </row>
        <row r="1045">
          <cell r="G1045">
            <v>5320</v>
          </cell>
        </row>
        <row r="1046">
          <cell r="G1046">
            <v>1</v>
          </cell>
        </row>
        <row r="1047">
          <cell r="G1047">
            <v>48</v>
          </cell>
        </row>
        <row r="1048">
          <cell r="G1048">
            <v>18</v>
          </cell>
        </row>
        <row r="1049">
          <cell r="G1049">
            <v>5</v>
          </cell>
        </row>
        <row r="1050">
          <cell r="G1050">
            <v>17</v>
          </cell>
        </row>
        <row r="1051">
          <cell r="G1051">
            <v>10</v>
          </cell>
        </row>
        <row r="1052">
          <cell r="G1052">
            <v>10</v>
          </cell>
        </row>
        <row r="1053">
          <cell r="G1053">
            <v>10</v>
          </cell>
        </row>
        <row r="1054">
          <cell r="G1054">
            <v>10</v>
          </cell>
        </row>
        <row r="1055">
          <cell r="G1055">
            <v>20</v>
          </cell>
        </row>
        <row r="1056">
          <cell r="G1056">
            <v>10</v>
          </cell>
        </row>
        <row r="1057">
          <cell r="G1057">
            <v>46</v>
          </cell>
        </row>
        <row r="1058">
          <cell r="G1058">
            <v>5</v>
          </cell>
        </row>
        <row r="1059">
          <cell r="G1059">
            <v>22</v>
          </cell>
        </row>
        <row r="1060">
          <cell r="G1060">
            <v>2</v>
          </cell>
        </row>
        <row r="1061">
          <cell r="G1061">
            <v>312</v>
          </cell>
        </row>
        <row r="1062">
          <cell r="G1062">
            <v>17</v>
          </cell>
        </row>
        <row r="1065">
          <cell r="G1065">
            <v>1</v>
          </cell>
        </row>
        <row r="1066">
          <cell r="G1066">
            <v>3</v>
          </cell>
        </row>
        <row r="1067">
          <cell r="G1067">
            <v>3</v>
          </cell>
        </row>
        <row r="1068">
          <cell r="G1068">
            <v>38</v>
          </cell>
        </row>
        <row r="1069">
          <cell r="G1069">
            <v>2</v>
          </cell>
        </row>
        <row r="1070">
          <cell r="G1070">
            <v>2</v>
          </cell>
        </row>
        <row r="1071">
          <cell r="G1071">
            <v>2</v>
          </cell>
        </row>
        <row r="1072">
          <cell r="G1072">
            <v>3</v>
          </cell>
        </row>
        <row r="1073">
          <cell r="G1073">
            <v>2</v>
          </cell>
        </row>
        <row r="1074">
          <cell r="G1074">
            <v>2</v>
          </cell>
        </row>
        <row r="1075">
          <cell r="G1075">
            <v>58</v>
          </cell>
        </row>
        <row r="1076">
          <cell r="G1076">
            <v>2</v>
          </cell>
        </row>
        <row r="1077">
          <cell r="G1077">
            <v>2130</v>
          </cell>
        </row>
        <row r="1078">
          <cell r="G1078">
            <v>1278</v>
          </cell>
        </row>
        <row r="1079">
          <cell r="G1079">
            <v>8520</v>
          </cell>
        </row>
        <row r="1080">
          <cell r="G1080">
            <v>1</v>
          </cell>
        </row>
        <row r="1081">
          <cell r="G1081">
            <v>76</v>
          </cell>
        </row>
        <row r="1082">
          <cell r="G1082">
            <v>18</v>
          </cell>
        </row>
        <row r="1083">
          <cell r="G1083">
            <v>5</v>
          </cell>
        </row>
        <row r="1084">
          <cell r="G1084">
            <v>24</v>
          </cell>
        </row>
        <row r="1085">
          <cell r="G1085">
            <v>10</v>
          </cell>
        </row>
        <row r="1086">
          <cell r="G1086">
            <v>10</v>
          </cell>
        </row>
        <row r="1087">
          <cell r="G1087">
            <v>10</v>
          </cell>
        </row>
        <row r="1088">
          <cell r="G1088">
            <v>10</v>
          </cell>
        </row>
        <row r="1089">
          <cell r="G1089">
            <v>20</v>
          </cell>
        </row>
        <row r="1090">
          <cell r="G1090">
            <v>10</v>
          </cell>
        </row>
        <row r="1091">
          <cell r="G1091">
            <v>58</v>
          </cell>
        </row>
        <row r="1092">
          <cell r="G1092">
            <v>5</v>
          </cell>
        </row>
        <row r="1093">
          <cell r="G1093">
            <v>29</v>
          </cell>
        </row>
        <row r="1094">
          <cell r="G1094">
            <v>2</v>
          </cell>
        </row>
        <row r="1095">
          <cell r="G1095">
            <v>484</v>
          </cell>
        </row>
        <row r="1096">
          <cell r="G1096">
            <v>24</v>
          </cell>
        </row>
        <row r="1099">
          <cell r="G1099">
            <v>1</v>
          </cell>
        </row>
        <row r="1100">
          <cell r="G1100">
            <v>3</v>
          </cell>
        </row>
        <row r="1101">
          <cell r="G1101">
            <v>3</v>
          </cell>
        </row>
        <row r="1102">
          <cell r="G1102">
            <v>60</v>
          </cell>
        </row>
        <row r="1103">
          <cell r="G1103">
            <v>10</v>
          </cell>
        </row>
        <row r="1104">
          <cell r="G1104">
            <v>3</v>
          </cell>
        </row>
        <row r="1105">
          <cell r="G1105">
            <v>2</v>
          </cell>
        </row>
        <row r="1106">
          <cell r="G1106">
            <v>3</v>
          </cell>
        </row>
        <row r="1107">
          <cell r="G1107">
            <v>2</v>
          </cell>
        </row>
        <row r="1108">
          <cell r="G1108">
            <v>2</v>
          </cell>
        </row>
        <row r="1109">
          <cell r="G1109">
            <v>89</v>
          </cell>
        </row>
        <row r="1110">
          <cell r="G1110">
            <v>3</v>
          </cell>
        </row>
        <row r="1111">
          <cell r="G1111">
            <v>3460</v>
          </cell>
        </row>
        <row r="1112">
          <cell r="G1112">
            <v>2076</v>
          </cell>
        </row>
        <row r="1113">
          <cell r="G1113">
            <v>13840</v>
          </cell>
        </row>
        <row r="1114">
          <cell r="G1114">
            <v>1</v>
          </cell>
        </row>
        <row r="1115">
          <cell r="G1115">
            <v>120</v>
          </cell>
        </row>
        <row r="1116">
          <cell r="G1116">
            <v>18</v>
          </cell>
        </row>
        <row r="1117">
          <cell r="G1117">
            <v>5</v>
          </cell>
        </row>
        <row r="1118">
          <cell r="G1118">
            <v>35</v>
          </cell>
        </row>
        <row r="1119">
          <cell r="G1119">
            <v>10</v>
          </cell>
        </row>
        <row r="1120">
          <cell r="G1120">
            <v>10</v>
          </cell>
        </row>
        <row r="1121">
          <cell r="G1121">
            <v>10</v>
          </cell>
        </row>
        <row r="1122">
          <cell r="G1122">
            <v>10</v>
          </cell>
        </row>
        <row r="1123">
          <cell r="G1123">
            <v>20</v>
          </cell>
        </row>
        <row r="1124">
          <cell r="G1124">
            <v>10</v>
          </cell>
        </row>
        <row r="1125">
          <cell r="G1125">
            <v>89</v>
          </cell>
        </row>
        <row r="1126">
          <cell r="G1126">
            <v>5</v>
          </cell>
        </row>
        <row r="1127">
          <cell r="G1127">
            <v>40</v>
          </cell>
        </row>
        <row r="1128">
          <cell r="G1128">
            <v>2</v>
          </cell>
        </row>
        <row r="1129">
          <cell r="G1129">
            <v>781</v>
          </cell>
        </row>
        <row r="1130">
          <cell r="G1130">
            <v>35</v>
          </cell>
        </row>
        <row r="1133">
          <cell r="G1133">
            <v>1</v>
          </cell>
        </row>
        <row r="1134">
          <cell r="G1134">
            <v>3</v>
          </cell>
        </row>
        <row r="1135">
          <cell r="G1135">
            <v>3</v>
          </cell>
        </row>
        <row r="1136">
          <cell r="G1136">
            <v>54</v>
          </cell>
        </row>
        <row r="1137">
          <cell r="G1137">
            <v>9</v>
          </cell>
        </row>
        <row r="1138">
          <cell r="G1138">
            <v>3</v>
          </cell>
        </row>
        <row r="1139">
          <cell r="G1139">
            <v>2</v>
          </cell>
        </row>
        <row r="1140">
          <cell r="G1140">
            <v>3</v>
          </cell>
        </row>
        <row r="1141">
          <cell r="G1141">
            <v>2</v>
          </cell>
        </row>
        <row r="1142">
          <cell r="G1142">
            <v>2</v>
          </cell>
        </row>
        <row r="1143">
          <cell r="G1143">
            <v>82</v>
          </cell>
        </row>
        <row r="1144">
          <cell r="G1144">
            <v>3</v>
          </cell>
        </row>
        <row r="1145">
          <cell r="G1145">
            <v>3200</v>
          </cell>
        </row>
        <row r="1146">
          <cell r="G1146">
            <v>1920</v>
          </cell>
        </row>
        <row r="1147">
          <cell r="G1147">
            <v>12800</v>
          </cell>
        </row>
        <row r="1148">
          <cell r="G1148">
            <v>1</v>
          </cell>
        </row>
        <row r="1149">
          <cell r="G1149">
            <v>108</v>
          </cell>
        </row>
        <row r="1150">
          <cell r="G1150">
            <v>18</v>
          </cell>
        </row>
        <row r="1151">
          <cell r="G1151">
            <v>5</v>
          </cell>
        </row>
        <row r="1152">
          <cell r="G1152">
            <v>32</v>
          </cell>
        </row>
        <row r="1153">
          <cell r="G1153">
            <v>10</v>
          </cell>
        </row>
        <row r="1154">
          <cell r="G1154">
            <v>10</v>
          </cell>
        </row>
        <row r="1155">
          <cell r="G1155">
            <v>10</v>
          </cell>
        </row>
        <row r="1156">
          <cell r="G1156">
            <v>10</v>
          </cell>
        </row>
        <row r="1157">
          <cell r="G1157">
            <v>20</v>
          </cell>
        </row>
        <row r="1158">
          <cell r="G1158">
            <v>10</v>
          </cell>
        </row>
        <row r="1159">
          <cell r="G1159">
            <v>82</v>
          </cell>
        </row>
        <row r="1160">
          <cell r="G1160">
            <v>5</v>
          </cell>
        </row>
        <row r="1161">
          <cell r="G1161">
            <v>37</v>
          </cell>
        </row>
        <row r="1162">
          <cell r="G1162">
            <v>2</v>
          </cell>
        </row>
        <row r="1163">
          <cell r="G1163">
            <v>722</v>
          </cell>
        </row>
        <row r="1164">
          <cell r="G1164">
            <v>32</v>
          </cell>
        </row>
        <row r="1167">
          <cell r="G1167">
            <v>1</v>
          </cell>
        </row>
        <row r="1168">
          <cell r="G1168">
            <v>3</v>
          </cell>
        </row>
        <row r="1169">
          <cell r="G1169">
            <v>3</v>
          </cell>
        </row>
        <row r="1170">
          <cell r="G1170">
            <v>42</v>
          </cell>
        </row>
        <row r="1171">
          <cell r="G1171">
            <v>7</v>
          </cell>
        </row>
        <row r="1172">
          <cell r="G1172">
            <v>3</v>
          </cell>
        </row>
        <row r="1173">
          <cell r="G1173">
            <v>2</v>
          </cell>
        </row>
        <row r="1174">
          <cell r="G1174">
            <v>3</v>
          </cell>
        </row>
        <row r="1175">
          <cell r="G1175">
            <v>2</v>
          </cell>
        </row>
        <row r="1176">
          <cell r="G1176">
            <v>2</v>
          </cell>
        </row>
        <row r="1177">
          <cell r="G1177">
            <v>68</v>
          </cell>
        </row>
        <row r="1178">
          <cell r="G1178">
            <v>3</v>
          </cell>
        </row>
        <row r="1179">
          <cell r="G1179">
            <v>2400</v>
          </cell>
        </row>
        <row r="1180">
          <cell r="G1180">
            <v>1440</v>
          </cell>
        </row>
        <row r="1181">
          <cell r="G1181">
            <v>9600</v>
          </cell>
        </row>
        <row r="1182">
          <cell r="G1182">
            <v>1</v>
          </cell>
        </row>
        <row r="1183">
          <cell r="G1183">
            <v>84</v>
          </cell>
        </row>
        <row r="1184">
          <cell r="G1184">
            <v>18</v>
          </cell>
        </row>
        <row r="1185">
          <cell r="G1185">
            <v>5</v>
          </cell>
        </row>
        <row r="1186">
          <cell r="G1186">
            <v>26</v>
          </cell>
        </row>
        <row r="1187">
          <cell r="G1187">
            <v>10</v>
          </cell>
        </row>
        <row r="1188">
          <cell r="G1188">
            <v>10</v>
          </cell>
        </row>
        <row r="1189">
          <cell r="G1189">
            <v>10</v>
          </cell>
        </row>
        <row r="1190">
          <cell r="G1190">
            <v>10</v>
          </cell>
        </row>
        <row r="1191">
          <cell r="G1191">
            <v>20</v>
          </cell>
        </row>
        <row r="1192">
          <cell r="G1192">
            <v>10</v>
          </cell>
        </row>
        <row r="1193">
          <cell r="G1193">
            <v>68</v>
          </cell>
        </row>
        <row r="1194">
          <cell r="G1194">
            <v>5</v>
          </cell>
        </row>
        <row r="1195">
          <cell r="G1195">
            <v>31</v>
          </cell>
        </row>
        <row r="1196">
          <cell r="G1196">
            <v>2</v>
          </cell>
        </row>
        <row r="1197">
          <cell r="G1197">
            <v>548</v>
          </cell>
        </row>
        <row r="1198">
          <cell r="G1198">
            <v>26</v>
          </cell>
        </row>
        <row r="1201">
          <cell r="G1201">
            <v>1</v>
          </cell>
        </row>
        <row r="1202">
          <cell r="G1202">
            <v>3</v>
          </cell>
        </row>
        <row r="1203">
          <cell r="G1203">
            <v>3</v>
          </cell>
        </row>
        <row r="1204">
          <cell r="G1204">
            <v>28</v>
          </cell>
        </row>
        <row r="1205">
          <cell r="G1205">
            <v>3</v>
          </cell>
        </row>
        <row r="1206">
          <cell r="G1206">
            <v>2</v>
          </cell>
        </row>
        <row r="1207">
          <cell r="G1207">
            <v>2</v>
          </cell>
        </row>
        <row r="1208">
          <cell r="G1208">
            <v>3</v>
          </cell>
        </row>
        <row r="1209">
          <cell r="G1209">
            <v>2</v>
          </cell>
        </row>
        <row r="1210">
          <cell r="G1210">
            <v>2</v>
          </cell>
        </row>
        <row r="1211">
          <cell r="G1211">
            <v>49</v>
          </cell>
        </row>
        <row r="1212">
          <cell r="G1212">
            <v>2</v>
          </cell>
        </row>
        <row r="1213">
          <cell r="G1213">
            <v>1540</v>
          </cell>
        </row>
        <row r="1214">
          <cell r="G1214">
            <v>924</v>
          </cell>
        </row>
        <row r="1215">
          <cell r="G1215">
            <v>6160</v>
          </cell>
        </row>
        <row r="1216">
          <cell r="G1216">
            <v>1</v>
          </cell>
        </row>
        <row r="1217">
          <cell r="G1217">
            <v>56</v>
          </cell>
        </row>
        <row r="1218">
          <cell r="G1218">
            <v>18</v>
          </cell>
        </row>
        <row r="1219">
          <cell r="G1219">
            <v>5</v>
          </cell>
        </row>
        <row r="1220">
          <cell r="G1220">
            <v>19</v>
          </cell>
        </row>
        <row r="1221">
          <cell r="G1221">
            <v>10</v>
          </cell>
        </row>
        <row r="1222">
          <cell r="G1222">
            <v>10</v>
          </cell>
        </row>
        <row r="1223">
          <cell r="G1223">
            <v>10</v>
          </cell>
        </row>
        <row r="1224">
          <cell r="G1224">
            <v>10</v>
          </cell>
        </row>
        <row r="1225">
          <cell r="G1225">
            <v>20</v>
          </cell>
        </row>
        <row r="1226">
          <cell r="G1226">
            <v>10</v>
          </cell>
        </row>
        <row r="1227">
          <cell r="G1227">
            <v>49</v>
          </cell>
        </row>
        <row r="1228">
          <cell r="G1228">
            <v>5</v>
          </cell>
        </row>
        <row r="1229">
          <cell r="G1229">
            <v>24</v>
          </cell>
        </row>
        <row r="1230">
          <cell r="G1230">
            <v>2</v>
          </cell>
        </row>
        <row r="1231">
          <cell r="G1231">
            <v>357</v>
          </cell>
        </row>
        <row r="1232">
          <cell r="G1232">
            <v>19</v>
          </cell>
        </row>
        <row r="1236">
          <cell r="G1236">
            <v>1</v>
          </cell>
        </row>
        <row r="1237">
          <cell r="G1237">
            <v>3</v>
          </cell>
        </row>
        <row r="1238">
          <cell r="G1238">
            <v>3</v>
          </cell>
        </row>
        <row r="1239">
          <cell r="G1239">
            <v>36</v>
          </cell>
        </row>
        <row r="1240">
          <cell r="G1240">
            <v>6</v>
          </cell>
        </row>
        <row r="1241">
          <cell r="G1241">
            <v>2</v>
          </cell>
        </row>
        <row r="1242">
          <cell r="G1242">
            <v>2</v>
          </cell>
        </row>
        <row r="1243">
          <cell r="G1243">
            <v>3</v>
          </cell>
        </row>
        <row r="1244">
          <cell r="G1244">
            <v>2</v>
          </cell>
        </row>
        <row r="1245">
          <cell r="G1245">
            <v>2</v>
          </cell>
        </row>
        <row r="1246">
          <cell r="G1246">
            <v>60</v>
          </cell>
        </row>
        <row r="1247">
          <cell r="G1247">
            <v>2</v>
          </cell>
        </row>
        <row r="1248">
          <cell r="G1248">
            <v>2070</v>
          </cell>
        </row>
        <row r="1249">
          <cell r="G1249">
            <v>1242</v>
          </cell>
        </row>
        <row r="1250">
          <cell r="G1250">
            <v>8280</v>
          </cell>
        </row>
        <row r="1251">
          <cell r="G1251">
            <v>1</v>
          </cell>
        </row>
        <row r="1252">
          <cell r="G1252">
            <v>72</v>
          </cell>
        </row>
        <row r="1253">
          <cell r="G1253">
            <v>18</v>
          </cell>
        </row>
        <row r="1254">
          <cell r="G1254">
            <v>5</v>
          </cell>
        </row>
        <row r="1255">
          <cell r="G1255">
            <v>23</v>
          </cell>
        </row>
        <row r="1256">
          <cell r="G1256">
            <v>10</v>
          </cell>
        </row>
        <row r="1257">
          <cell r="G1257">
            <v>10</v>
          </cell>
        </row>
        <row r="1258">
          <cell r="G1258">
            <v>10</v>
          </cell>
        </row>
        <row r="1259">
          <cell r="G1259">
            <v>10</v>
          </cell>
        </row>
        <row r="1260">
          <cell r="G1260">
            <v>20</v>
          </cell>
        </row>
        <row r="1261">
          <cell r="G1261">
            <v>10</v>
          </cell>
        </row>
        <row r="1262">
          <cell r="G1262">
            <v>60</v>
          </cell>
        </row>
        <row r="1263">
          <cell r="G1263">
            <v>5</v>
          </cell>
        </row>
        <row r="1264">
          <cell r="G1264">
            <v>28</v>
          </cell>
        </row>
        <row r="1265">
          <cell r="G1265">
            <v>2</v>
          </cell>
        </row>
        <row r="1266">
          <cell r="G1266">
            <v>474</v>
          </cell>
        </row>
        <row r="1267">
          <cell r="G1267">
            <v>23</v>
          </cell>
        </row>
        <row r="1270">
          <cell r="G1270">
            <v>1</v>
          </cell>
        </row>
        <row r="1271">
          <cell r="G1271">
            <v>3</v>
          </cell>
        </row>
        <row r="1272">
          <cell r="G1272">
            <v>3</v>
          </cell>
        </row>
        <row r="1273">
          <cell r="G1273">
            <v>28</v>
          </cell>
        </row>
        <row r="1274">
          <cell r="G1274">
            <v>3</v>
          </cell>
        </row>
        <row r="1275">
          <cell r="G1275">
            <v>2</v>
          </cell>
        </row>
        <row r="1276">
          <cell r="G1276">
            <v>2</v>
          </cell>
        </row>
        <row r="1277">
          <cell r="G1277">
            <v>3</v>
          </cell>
        </row>
        <row r="1278">
          <cell r="G1278">
            <v>2</v>
          </cell>
        </row>
        <row r="1279">
          <cell r="G1279">
            <v>2</v>
          </cell>
        </row>
        <row r="1280">
          <cell r="G1280">
            <v>49</v>
          </cell>
        </row>
        <row r="1281">
          <cell r="G1281">
            <v>2</v>
          </cell>
        </row>
        <row r="1282">
          <cell r="G1282">
            <v>1480</v>
          </cell>
        </row>
        <row r="1283">
          <cell r="G1283">
            <v>888</v>
          </cell>
        </row>
        <row r="1284">
          <cell r="G1284">
            <v>5920</v>
          </cell>
        </row>
        <row r="1285">
          <cell r="G1285">
            <v>1</v>
          </cell>
        </row>
        <row r="1286">
          <cell r="G1286">
            <v>56</v>
          </cell>
        </row>
        <row r="1287">
          <cell r="G1287">
            <v>18</v>
          </cell>
        </row>
        <row r="1288">
          <cell r="G1288">
            <v>5</v>
          </cell>
        </row>
        <row r="1289">
          <cell r="G1289">
            <v>19</v>
          </cell>
        </row>
        <row r="1290">
          <cell r="G1290">
            <v>10</v>
          </cell>
        </row>
        <row r="1291">
          <cell r="G1291">
            <v>10</v>
          </cell>
        </row>
        <row r="1292">
          <cell r="G1292">
            <v>10</v>
          </cell>
        </row>
        <row r="1293">
          <cell r="G1293">
            <v>10</v>
          </cell>
        </row>
        <row r="1294">
          <cell r="G1294">
            <v>20</v>
          </cell>
        </row>
        <row r="1295">
          <cell r="G1295">
            <v>10</v>
          </cell>
        </row>
        <row r="1296">
          <cell r="G1296">
            <v>49</v>
          </cell>
        </row>
        <row r="1297">
          <cell r="G1297">
            <v>5</v>
          </cell>
        </row>
        <row r="1298">
          <cell r="G1298">
            <v>24</v>
          </cell>
        </row>
        <row r="1299">
          <cell r="G1299">
            <v>2</v>
          </cell>
        </row>
        <row r="1300">
          <cell r="G1300">
            <v>345</v>
          </cell>
        </row>
        <row r="1301">
          <cell r="G1301">
            <v>19</v>
          </cell>
        </row>
        <row r="1304">
          <cell r="G1304">
            <v>1</v>
          </cell>
        </row>
        <row r="1305">
          <cell r="G1305">
            <v>3</v>
          </cell>
        </row>
        <row r="1306">
          <cell r="G1306">
            <v>3</v>
          </cell>
        </row>
        <row r="1307">
          <cell r="G1307">
            <v>20</v>
          </cell>
        </row>
        <row r="1308">
          <cell r="G1308">
            <v>2</v>
          </cell>
        </row>
        <row r="1309">
          <cell r="G1309">
            <v>2</v>
          </cell>
        </row>
        <row r="1310">
          <cell r="G1310">
            <v>2</v>
          </cell>
        </row>
        <row r="1311">
          <cell r="G1311">
            <v>3</v>
          </cell>
        </row>
        <row r="1312">
          <cell r="G1312">
            <v>2</v>
          </cell>
        </row>
        <row r="1313">
          <cell r="G1313">
            <v>2</v>
          </cell>
        </row>
        <row r="1314">
          <cell r="G1314">
            <v>40</v>
          </cell>
        </row>
        <row r="1315">
          <cell r="G1315">
            <v>2</v>
          </cell>
        </row>
        <row r="1316">
          <cell r="G1316">
            <v>1055</v>
          </cell>
        </row>
        <row r="1317">
          <cell r="G1317">
            <v>633</v>
          </cell>
        </row>
        <row r="1318">
          <cell r="G1318">
            <v>4220</v>
          </cell>
        </row>
        <row r="1319">
          <cell r="G1319">
            <v>1</v>
          </cell>
        </row>
        <row r="1320">
          <cell r="G1320">
            <v>40</v>
          </cell>
        </row>
        <row r="1321">
          <cell r="G1321">
            <v>18</v>
          </cell>
        </row>
        <row r="1322">
          <cell r="G1322">
            <v>5</v>
          </cell>
        </row>
        <row r="1323">
          <cell r="G1323">
            <v>15</v>
          </cell>
        </row>
        <row r="1324">
          <cell r="G1324">
            <v>10</v>
          </cell>
        </row>
        <row r="1325">
          <cell r="G1325">
            <v>10</v>
          </cell>
        </row>
        <row r="1326">
          <cell r="G1326">
            <v>10</v>
          </cell>
        </row>
        <row r="1327">
          <cell r="G1327">
            <v>10</v>
          </cell>
        </row>
        <row r="1328">
          <cell r="G1328">
            <v>20</v>
          </cell>
        </row>
        <row r="1329">
          <cell r="G1329">
            <v>10</v>
          </cell>
        </row>
        <row r="1330">
          <cell r="G1330">
            <v>40</v>
          </cell>
        </row>
        <row r="1331">
          <cell r="G1331">
            <v>5</v>
          </cell>
        </row>
        <row r="1332">
          <cell r="G1332">
            <v>20</v>
          </cell>
        </row>
        <row r="1333">
          <cell r="G1333">
            <v>2</v>
          </cell>
        </row>
        <row r="1334">
          <cell r="G1334">
            <v>251</v>
          </cell>
        </row>
        <row r="1335">
          <cell r="G1335">
            <v>15</v>
          </cell>
        </row>
        <row r="1340">
          <cell r="G1340">
            <v>1</v>
          </cell>
        </row>
        <row r="1341">
          <cell r="G1341">
            <v>3</v>
          </cell>
        </row>
        <row r="1342">
          <cell r="G1342">
            <v>3</v>
          </cell>
        </row>
        <row r="1343">
          <cell r="G1343">
            <v>38</v>
          </cell>
        </row>
        <row r="1344">
          <cell r="G1344">
            <v>2</v>
          </cell>
        </row>
        <row r="1345">
          <cell r="G1345">
            <v>2</v>
          </cell>
        </row>
        <row r="1346">
          <cell r="G1346">
            <v>2</v>
          </cell>
        </row>
        <row r="1347">
          <cell r="G1347">
            <v>3</v>
          </cell>
        </row>
        <row r="1348">
          <cell r="G1348">
            <v>2</v>
          </cell>
        </row>
        <row r="1349">
          <cell r="G1349">
            <v>2</v>
          </cell>
        </row>
        <row r="1350">
          <cell r="G1350">
            <v>58</v>
          </cell>
        </row>
        <row r="1351">
          <cell r="G1351">
            <v>2</v>
          </cell>
        </row>
        <row r="1352">
          <cell r="G1352">
            <v>2260</v>
          </cell>
        </row>
        <row r="1353">
          <cell r="G1353">
            <v>1356</v>
          </cell>
        </row>
        <row r="1354">
          <cell r="G1354">
            <v>9040</v>
          </cell>
        </row>
        <row r="1355">
          <cell r="G1355">
            <v>1</v>
          </cell>
        </row>
        <row r="1356">
          <cell r="G1356">
            <v>76</v>
          </cell>
        </row>
        <row r="1357">
          <cell r="G1357">
            <v>18</v>
          </cell>
        </row>
        <row r="1358">
          <cell r="G1358">
            <v>5</v>
          </cell>
        </row>
        <row r="1359">
          <cell r="G1359">
            <v>24</v>
          </cell>
        </row>
        <row r="1360">
          <cell r="G1360">
            <v>10</v>
          </cell>
        </row>
        <row r="1361">
          <cell r="G1361">
            <v>10</v>
          </cell>
        </row>
        <row r="1362">
          <cell r="G1362">
            <v>10</v>
          </cell>
        </row>
        <row r="1363">
          <cell r="G1363">
            <v>10</v>
          </cell>
        </row>
        <row r="1364">
          <cell r="G1364">
            <v>20</v>
          </cell>
        </row>
        <row r="1365">
          <cell r="G1365">
            <v>10</v>
          </cell>
        </row>
        <row r="1366">
          <cell r="G1366">
            <v>58</v>
          </cell>
        </row>
        <row r="1367">
          <cell r="G1367">
            <v>5</v>
          </cell>
        </row>
        <row r="1368">
          <cell r="G1368">
            <v>29</v>
          </cell>
        </row>
        <row r="1369">
          <cell r="G1369">
            <v>2</v>
          </cell>
        </row>
        <row r="1370">
          <cell r="G1370">
            <v>510</v>
          </cell>
        </row>
        <row r="1371">
          <cell r="G1371">
            <v>24</v>
          </cell>
        </row>
        <row r="1374">
          <cell r="G1374">
            <v>1</v>
          </cell>
        </row>
        <row r="1375">
          <cell r="G1375">
            <v>3</v>
          </cell>
        </row>
        <row r="1376">
          <cell r="G1376">
            <v>3</v>
          </cell>
        </row>
        <row r="1377">
          <cell r="G1377">
            <v>68</v>
          </cell>
        </row>
        <row r="1378">
          <cell r="G1378">
            <v>2</v>
          </cell>
        </row>
        <row r="1379">
          <cell r="G1379">
            <v>3</v>
          </cell>
        </row>
        <row r="1380">
          <cell r="G1380">
            <v>2</v>
          </cell>
        </row>
        <row r="1381">
          <cell r="G1381">
            <v>3</v>
          </cell>
        </row>
        <row r="1382">
          <cell r="G1382">
            <v>2</v>
          </cell>
        </row>
        <row r="1383">
          <cell r="G1383">
            <v>2</v>
          </cell>
        </row>
        <row r="1384">
          <cell r="G1384">
            <v>89</v>
          </cell>
        </row>
        <row r="1385">
          <cell r="G1385">
            <v>3</v>
          </cell>
        </row>
        <row r="1386">
          <cell r="G1386">
            <v>3895</v>
          </cell>
        </row>
        <row r="1387">
          <cell r="G1387">
            <v>2337</v>
          </cell>
        </row>
        <row r="1388">
          <cell r="G1388">
            <v>15580</v>
          </cell>
        </row>
        <row r="1389">
          <cell r="G1389">
            <v>1</v>
          </cell>
        </row>
        <row r="1390">
          <cell r="G1390">
            <v>136</v>
          </cell>
        </row>
        <row r="1391">
          <cell r="G1391">
            <v>18</v>
          </cell>
        </row>
        <row r="1392">
          <cell r="G1392">
            <v>5</v>
          </cell>
        </row>
        <row r="1393">
          <cell r="G1393">
            <v>39</v>
          </cell>
        </row>
        <row r="1394">
          <cell r="G1394">
            <v>10</v>
          </cell>
        </row>
        <row r="1395">
          <cell r="G1395">
            <v>10</v>
          </cell>
        </row>
        <row r="1396">
          <cell r="G1396">
            <v>10</v>
          </cell>
        </row>
        <row r="1397">
          <cell r="G1397">
            <v>10</v>
          </cell>
        </row>
        <row r="1398">
          <cell r="G1398">
            <v>20</v>
          </cell>
        </row>
        <row r="1399">
          <cell r="G1399">
            <v>10</v>
          </cell>
        </row>
        <row r="1400">
          <cell r="G1400">
            <v>89</v>
          </cell>
        </row>
        <row r="1401">
          <cell r="G1401">
            <v>5</v>
          </cell>
        </row>
        <row r="1402">
          <cell r="G1402">
            <v>44</v>
          </cell>
        </row>
        <row r="1403">
          <cell r="G1403">
            <v>2</v>
          </cell>
        </row>
        <row r="1404">
          <cell r="G1404">
            <v>868</v>
          </cell>
        </row>
        <row r="1405">
          <cell r="G1405">
            <v>39</v>
          </cell>
        </row>
        <row r="1408">
          <cell r="G1408">
            <v>1</v>
          </cell>
        </row>
        <row r="1409">
          <cell r="G1409">
            <v>3</v>
          </cell>
        </row>
        <row r="1410">
          <cell r="G1410">
            <v>3</v>
          </cell>
        </row>
        <row r="1411">
          <cell r="G1411">
            <v>66</v>
          </cell>
        </row>
        <row r="1412">
          <cell r="G1412">
            <v>11</v>
          </cell>
        </row>
        <row r="1413">
          <cell r="G1413">
            <v>3</v>
          </cell>
        </row>
        <row r="1414">
          <cell r="G1414">
            <v>2</v>
          </cell>
        </row>
        <row r="1415">
          <cell r="G1415">
            <v>3</v>
          </cell>
        </row>
        <row r="1416">
          <cell r="G1416">
            <v>2</v>
          </cell>
        </row>
        <row r="1417">
          <cell r="G1417">
            <v>2</v>
          </cell>
        </row>
        <row r="1418">
          <cell r="G1418">
            <v>96</v>
          </cell>
        </row>
        <row r="1419">
          <cell r="G1419">
            <v>3</v>
          </cell>
        </row>
        <row r="1420">
          <cell r="G1420">
            <v>3800</v>
          </cell>
        </row>
        <row r="1421">
          <cell r="G1421">
            <v>2280</v>
          </cell>
        </row>
        <row r="1422">
          <cell r="G1422">
            <v>15200</v>
          </cell>
        </row>
        <row r="1423">
          <cell r="G1423">
            <v>1</v>
          </cell>
        </row>
        <row r="1424">
          <cell r="G1424">
            <v>132</v>
          </cell>
        </row>
        <row r="1425">
          <cell r="G1425">
            <v>18</v>
          </cell>
        </row>
        <row r="1426">
          <cell r="G1426">
            <v>5</v>
          </cell>
        </row>
        <row r="1427">
          <cell r="G1427">
            <v>38</v>
          </cell>
        </row>
        <row r="1428">
          <cell r="G1428">
            <v>10</v>
          </cell>
        </row>
        <row r="1429">
          <cell r="G1429">
            <v>10</v>
          </cell>
        </row>
        <row r="1430">
          <cell r="G1430">
            <v>10</v>
          </cell>
        </row>
        <row r="1431">
          <cell r="G1431">
            <v>10</v>
          </cell>
        </row>
        <row r="1432">
          <cell r="G1432">
            <v>20</v>
          </cell>
        </row>
        <row r="1433">
          <cell r="G1433">
            <v>10</v>
          </cell>
        </row>
        <row r="1434">
          <cell r="G1434">
            <v>96</v>
          </cell>
        </row>
        <row r="1435">
          <cell r="G1435">
            <v>5</v>
          </cell>
        </row>
        <row r="1436">
          <cell r="G1436">
            <v>43</v>
          </cell>
        </row>
        <row r="1437">
          <cell r="G1437">
            <v>2</v>
          </cell>
        </row>
        <row r="1438">
          <cell r="G1438">
            <v>856</v>
          </cell>
        </row>
        <row r="1439">
          <cell r="G1439">
            <v>38</v>
          </cell>
        </row>
        <row r="1442">
          <cell r="G1442">
            <v>1</v>
          </cell>
        </row>
        <row r="1443">
          <cell r="G1443">
            <v>3</v>
          </cell>
        </row>
        <row r="1444">
          <cell r="G1444">
            <v>3</v>
          </cell>
        </row>
        <row r="1445">
          <cell r="G1445">
            <v>68</v>
          </cell>
        </row>
        <row r="1446">
          <cell r="G1446">
            <v>2</v>
          </cell>
        </row>
        <row r="1447">
          <cell r="G1447">
            <v>3</v>
          </cell>
        </row>
        <row r="1448">
          <cell r="G1448">
            <v>2</v>
          </cell>
        </row>
        <row r="1449">
          <cell r="G1449">
            <v>3</v>
          </cell>
        </row>
        <row r="1450">
          <cell r="G1450">
            <v>2</v>
          </cell>
        </row>
        <row r="1451">
          <cell r="G1451">
            <v>2</v>
          </cell>
        </row>
        <row r="1452">
          <cell r="G1452">
            <v>89</v>
          </cell>
        </row>
        <row r="1453">
          <cell r="G1453">
            <v>3</v>
          </cell>
        </row>
        <row r="1454">
          <cell r="G1454">
            <v>3905</v>
          </cell>
        </row>
        <row r="1455">
          <cell r="G1455">
            <v>2343</v>
          </cell>
        </row>
        <row r="1456">
          <cell r="G1456">
            <v>15620</v>
          </cell>
        </row>
        <row r="1457">
          <cell r="G1457">
            <v>1</v>
          </cell>
        </row>
        <row r="1458">
          <cell r="G1458">
            <v>136</v>
          </cell>
        </row>
        <row r="1459">
          <cell r="G1459">
            <v>18</v>
          </cell>
        </row>
        <row r="1460">
          <cell r="G1460">
            <v>5</v>
          </cell>
        </row>
        <row r="1461">
          <cell r="G1461">
            <v>39</v>
          </cell>
        </row>
        <row r="1462">
          <cell r="G1462">
            <v>10</v>
          </cell>
        </row>
        <row r="1463">
          <cell r="G1463">
            <v>10</v>
          </cell>
        </row>
        <row r="1464">
          <cell r="G1464">
            <v>10</v>
          </cell>
        </row>
        <row r="1465">
          <cell r="G1465">
            <v>10</v>
          </cell>
        </row>
        <row r="1466">
          <cell r="G1466">
            <v>20</v>
          </cell>
        </row>
        <row r="1467">
          <cell r="G1467">
            <v>10</v>
          </cell>
        </row>
        <row r="1468">
          <cell r="G1468">
            <v>89</v>
          </cell>
        </row>
        <row r="1469">
          <cell r="G1469">
            <v>5</v>
          </cell>
        </row>
        <row r="1470">
          <cell r="G1470">
            <v>44</v>
          </cell>
        </row>
        <row r="1471">
          <cell r="G1471">
            <v>2</v>
          </cell>
        </row>
        <row r="1472">
          <cell r="G1472">
            <v>870</v>
          </cell>
        </row>
        <row r="1473">
          <cell r="G1473">
            <v>39</v>
          </cell>
        </row>
        <row r="1476">
          <cell r="G1476">
            <v>1</v>
          </cell>
        </row>
        <row r="1477">
          <cell r="G1477">
            <v>3</v>
          </cell>
        </row>
        <row r="1478">
          <cell r="G1478">
            <v>3</v>
          </cell>
        </row>
        <row r="1479">
          <cell r="G1479">
            <v>36</v>
          </cell>
        </row>
        <row r="1480">
          <cell r="G1480">
            <v>6</v>
          </cell>
        </row>
        <row r="1481">
          <cell r="G1481">
            <v>2</v>
          </cell>
        </row>
        <row r="1482">
          <cell r="G1482">
            <v>2</v>
          </cell>
        </row>
        <row r="1483">
          <cell r="G1483">
            <v>3</v>
          </cell>
        </row>
        <row r="1484">
          <cell r="G1484">
            <v>2</v>
          </cell>
        </row>
        <row r="1485">
          <cell r="G1485">
            <v>2</v>
          </cell>
        </row>
        <row r="1486">
          <cell r="G1486">
            <v>60</v>
          </cell>
        </row>
        <row r="1487">
          <cell r="G1487">
            <v>2</v>
          </cell>
        </row>
        <row r="1488">
          <cell r="G1488">
            <v>1995</v>
          </cell>
        </row>
        <row r="1489">
          <cell r="G1489">
            <v>1197</v>
          </cell>
        </row>
        <row r="1490">
          <cell r="G1490">
            <v>7980</v>
          </cell>
        </row>
        <row r="1491">
          <cell r="G1491">
            <v>1</v>
          </cell>
        </row>
        <row r="1492">
          <cell r="G1492">
            <v>72</v>
          </cell>
        </row>
        <row r="1493">
          <cell r="G1493">
            <v>18</v>
          </cell>
        </row>
        <row r="1494">
          <cell r="G1494">
            <v>5</v>
          </cell>
        </row>
        <row r="1495">
          <cell r="G1495">
            <v>23</v>
          </cell>
        </row>
        <row r="1496">
          <cell r="G1496">
            <v>10</v>
          </cell>
        </row>
        <row r="1497">
          <cell r="G1497">
            <v>10</v>
          </cell>
        </row>
        <row r="1498">
          <cell r="G1498">
            <v>10</v>
          </cell>
        </row>
        <row r="1499">
          <cell r="G1499">
            <v>10</v>
          </cell>
        </row>
        <row r="1500">
          <cell r="G1500">
            <v>20</v>
          </cell>
        </row>
        <row r="1501">
          <cell r="G1501">
            <v>10</v>
          </cell>
        </row>
        <row r="1502">
          <cell r="G1502">
            <v>60</v>
          </cell>
        </row>
        <row r="1503">
          <cell r="G1503">
            <v>5</v>
          </cell>
        </row>
        <row r="1504">
          <cell r="G1504">
            <v>28</v>
          </cell>
        </row>
        <row r="1505">
          <cell r="G1505">
            <v>2</v>
          </cell>
        </row>
        <row r="1506">
          <cell r="G1506">
            <v>459</v>
          </cell>
        </row>
        <row r="1507">
          <cell r="G1507">
            <v>23</v>
          </cell>
        </row>
        <row r="1510">
          <cell r="G1510">
            <v>1</v>
          </cell>
        </row>
        <row r="1511">
          <cell r="G1511">
            <v>3</v>
          </cell>
        </row>
        <row r="1512">
          <cell r="G1512">
            <v>3</v>
          </cell>
        </row>
        <row r="1513">
          <cell r="G1513">
            <v>36</v>
          </cell>
        </row>
        <row r="1514">
          <cell r="G1514">
            <v>6</v>
          </cell>
        </row>
        <row r="1515">
          <cell r="G1515">
            <v>2</v>
          </cell>
        </row>
        <row r="1516">
          <cell r="G1516">
            <v>2</v>
          </cell>
        </row>
        <row r="1517">
          <cell r="G1517">
            <v>3</v>
          </cell>
        </row>
        <row r="1518">
          <cell r="G1518">
            <v>2</v>
          </cell>
        </row>
        <row r="1519">
          <cell r="G1519">
            <v>2</v>
          </cell>
        </row>
        <row r="1520">
          <cell r="G1520">
            <v>60</v>
          </cell>
        </row>
        <row r="1521">
          <cell r="G1521">
            <v>2</v>
          </cell>
        </row>
        <row r="1522">
          <cell r="G1522">
            <v>1980</v>
          </cell>
        </row>
        <row r="1523">
          <cell r="G1523">
            <v>1188</v>
          </cell>
        </row>
        <row r="1524">
          <cell r="G1524">
            <v>7920</v>
          </cell>
        </row>
        <row r="1525">
          <cell r="G1525">
            <v>1</v>
          </cell>
        </row>
        <row r="1526">
          <cell r="G1526">
            <v>72</v>
          </cell>
        </row>
        <row r="1527">
          <cell r="G1527">
            <v>18</v>
          </cell>
        </row>
        <row r="1528">
          <cell r="G1528">
            <v>5</v>
          </cell>
        </row>
        <row r="1529">
          <cell r="G1529">
            <v>23</v>
          </cell>
        </row>
        <row r="1530">
          <cell r="G1530">
            <v>10</v>
          </cell>
        </row>
        <row r="1531">
          <cell r="G1531">
            <v>10</v>
          </cell>
        </row>
        <row r="1532">
          <cell r="G1532">
            <v>10</v>
          </cell>
        </row>
        <row r="1533">
          <cell r="G1533">
            <v>10</v>
          </cell>
        </row>
        <row r="1534">
          <cell r="G1534">
            <v>20</v>
          </cell>
        </row>
        <row r="1535">
          <cell r="G1535">
            <v>10</v>
          </cell>
        </row>
        <row r="1536">
          <cell r="G1536">
            <v>60</v>
          </cell>
        </row>
        <row r="1537">
          <cell r="G1537">
            <v>5</v>
          </cell>
        </row>
        <row r="1538">
          <cell r="G1538">
            <v>28</v>
          </cell>
        </row>
        <row r="1539">
          <cell r="G1539">
            <v>2</v>
          </cell>
        </row>
        <row r="1540">
          <cell r="G1540">
            <v>456</v>
          </cell>
        </row>
        <row r="1541">
          <cell r="G1541">
            <v>23</v>
          </cell>
        </row>
        <row r="1544">
          <cell r="G1544">
            <v>1</v>
          </cell>
        </row>
        <row r="1545">
          <cell r="G1545">
            <v>3</v>
          </cell>
        </row>
        <row r="1546">
          <cell r="G1546">
            <v>3</v>
          </cell>
        </row>
        <row r="1547">
          <cell r="G1547">
            <v>56</v>
          </cell>
        </row>
        <row r="1548">
          <cell r="G1548">
            <v>2</v>
          </cell>
        </row>
        <row r="1549">
          <cell r="G1549">
            <v>3</v>
          </cell>
        </row>
        <row r="1550">
          <cell r="G1550">
            <v>2</v>
          </cell>
        </row>
        <row r="1551">
          <cell r="G1551">
            <v>3</v>
          </cell>
        </row>
        <row r="1552">
          <cell r="G1552">
            <v>2</v>
          </cell>
        </row>
        <row r="1553">
          <cell r="G1553">
            <v>2</v>
          </cell>
        </row>
        <row r="1554">
          <cell r="G1554">
            <v>77</v>
          </cell>
        </row>
        <row r="1555">
          <cell r="G1555">
            <v>3</v>
          </cell>
        </row>
        <row r="1556">
          <cell r="G1556">
            <v>3145</v>
          </cell>
        </row>
        <row r="1557">
          <cell r="G1557">
            <v>1887</v>
          </cell>
        </row>
        <row r="1558">
          <cell r="G1558">
            <v>12580</v>
          </cell>
        </row>
        <row r="1559">
          <cell r="G1559">
            <v>1</v>
          </cell>
        </row>
        <row r="1560">
          <cell r="G1560">
            <v>112</v>
          </cell>
        </row>
        <row r="1561">
          <cell r="G1561">
            <v>18</v>
          </cell>
        </row>
        <row r="1562">
          <cell r="G1562">
            <v>5</v>
          </cell>
        </row>
        <row r="1563">
          <cell r="G1563">
            <v>33</v>
          </cell>
        </row>
        <row r="1564">
          <cell r="G1564">
            <v>10</v>
          </cell>
        </row>
        <row r="1565">
          <cell r="G1565">
            <v>10</v>
          </cell>
        </row>
        <row r="1566">
          <cell r="G1566">
            <v>10</v>
          </cell>
        </row>
        <row r="1567">
          <cell r="G1567">
            <v>10</v>
          </cell>
        </row>
        <row r="1568">
          <cell r="G1568">
            <v>20</v>
          </cell>
        </row>
        <row r="1569">
          <cell r="G1569">
            <v>10</v>
          </cell>
        </row>
        <row r="1570">
          <cell r="G1570">
            <v>77</v>
          </cell>
        </row>
        <row r="1571">
          <cell r="G1571">
            <v>5</v>
          </cell>
        </row>
        <row r="1572">
          <cell r="G1572">
            <v>38</v>
          </cell>
        </row>
        <row r="1573">
          <cell r="G1573">
            <v>2</v>
          </cell>
        </row>
        <row r="1574">
          <cell r="G1574">
            <v>706</v>
          </cell>
        </row>
        <row r="1575">
          <cell r="G1575">
            <v>33</v>
          </cell>
        </row>
        <row r="1578">
          <cell r="G1578">
            <v>1</v>
          </cell>
        </row>
        <row r="1579">
          <cell r="G1579">
            <v>3</v>
          </cell>
        </row>
        <row r="1580">
          <cell r="G1580">
            <v>3</v>
          </cell>
        </row>
        <row r="1581">
          <cell r="G1581">
            <v>100</v>
          </cell>
        </row>
        <row r="1582">
          <cell r="G1582">
            <v>3</v>
          </cell>
        </row>
        <row r="1583">
          <cell r="G1583">
            <v>4</v>
          </cell>
        </row>
        <row r="1584">
          <cell r="G1584">
            <v>2</v>
          </cell>
        </row>
        <row r="1585">
          <cell r="G1585">
            <v>3</v>
          </cell>
        </row>
        <row r="1586">
          <cell r="G1586">
            <v>2</v>
          </cell>
        </row>
        <row r="1587">
          <cell r="G1587">
            <v>2</v>
          </cell>
        </row>
        <row r="1588">
          <cell r="G1588">
            <v>123</v>
          </cell>
        </row>
        <row r="1589">
          <cell r="G1589">
            <v>4</v>
          </cell>
        </row>
        <row r="1590">
          <cell r="G1590">
            <v>5860</v>
          </cell>
        </row>
        <row r="1591">
          <cell r="G1591">
            <v>3516</v>
          </cell>
        </row>
        <row r="1592">
          <cell r="G1592">
            <v>23440</v>
          </cell>
        </row>
        <row r="1593">
          <cell r="G1593">
            <v>1</v>
          </cell>
        </row>
        <row r="1594">
          <cell r="G1594">
            <v>200</v>
          </cell>
        </row>
        <row r="1595">
          <cell r="G1595">
            <v>18</v>
          </cell>
        </row>
        <row r="1596">
          <cell r="G1596">
            <v>5</v>
          </cell>
        </row>
        <row r="1597">
          <cell r="G1597">
            <v>55</v>
          </cell>
        </row>
        <row r="1598">
          <cell r="G1598">
            <v>10</v>
          </cell>
        </row>
        <row r="1599">
          <cell r="G1599">
            <v>10</v>
          </cell>
        </row>
        <row r="1600">
          <cell r="G1600">
            <v>10</v>
          </cell>
        </row>
        <row r="1601">
          <cell r="G1601">
            <v>10</v>
          </cell>
        </row>
        <row r="1602">
          <cell r="G1602">
            <v>20</v>
          </cell>
        </row>
        <row r="1603">
          <cell r="G1603">
            <v>10</v>
          </cell>
        </row>
        <row r="1604">
          <cell r="G1604">
            <v>123</v>
          </cell>
        </row>
        <row r="1605">
          <cell r="G1605">
            <v>5</v>
          </cell>
        </row>
        <row r="1606">
          <cell r="G1606">
            <v>60</v>
          </cell>
        </row>
        <row r="1607">
          <cell r="G1607">
            <v>2</v>
          </cell>
        </row>
        <row r="1608">
          <cell r="G1608">
            <v>1295</v>
          </cell>
        </row>
        <row r="1609">
          <cell r="G1609">
            <v>55</v>
          </cell>
        </row>
        <row r="1612">
          <cell r="G1612">
            <v>1</v>
          </cell>
        </row>
        <row r="1613">
          <cell r="G1613">
            <v>3</v>
          </cell>
        </row>
        <row r="1614">
          <cell r="G1614">
            <v>3</v>
          </cell>
        </row>
        <row r="1615">
          <cell r="G1615">
            <v>58</v>
          </cell>
        </row>
        <row r="1616">
          <cell r="G1616">
            <v>3</v>
          </cell>
        </row>
        <row r="1617">
          <cell r="G1617">
            <v>3</v>
          </cell>
        </row>
        <row r="1618">
          <cell r="G1618">
            <v>2</v>
          </cell>
        </row>
        <row r="1619">
          <cell r="G1619">
            <v>3</v>
          </cell>
        </row>
        <row r="1620">
          <cell r="G1620">
            <v>2</v>
          </cell>
        </row>
        <row r="1621">
          <cell r="G1621">
            <v>2</v>
          </cell>
        </row>
        <row r="1622">
          <cell r="G1622">
            <v>80</v>
          </cell>
        </row>
        <row r="1623">
          <cell r="G1623">
            <v>3</v>
          </cell>
        </row>
        <row r="1624">
          <cell r="G1624">
            <v>3320</v>
          </cell>
        </row>
        <row r="1625">
          <cell r="G1625">
            <v>1992</v>
          </cell>
        </row>
        <row r="1626">
          <cell r="G1626">
            <v>13280</v>
          </cell>
        </row>
        <row r="1627">
          <cell r="G1627">
            <v>1</v>
          </cell>
        </row>
        <row r="1628">
          <cell r="G1628">
            <v>116</v>
          </cell>
        </row>
        <row r="1629">
          <cell r="G1629">
            <v>18</v>
          </cell>
        </row>
        <row r="1630">
          <cell r="G1630">
            <v>5</v>
          </cell>
        </row>
        <row r="1631">
          <cell r="G1631">
            <v>34</v>
          </cell>
        </row>
        <row r="1632">
          <cell r="G1632">
            <v>10</v>
          </cell>
        </row>
        <row r="1633">
          <cell r="G1633">
            <v>10</v>
          </cell>
        </row>
        <row r="1634">
          <cell r="G1634">
            <v>10</v>
          </cell>
        </row>
        <row r="1635">
          <cell r="G1635">
            <v>10</v>
          </cell>
        </row>
        <row r="1636">
          <cell r="G1636">
            <v>20</v>
          </cell>
        </row>
        <row r="1637">
          <cell r="G1637">
            <v>10</v>
          </cell>
        </row>
        <row r="1638">
          <cell r="G1638">
            <v>80</v>
          </cell>
        </row>
        <row r="1639">
          <cell r="G1639">
            <v>5</v>
          </cell>
        </row>
        <row r="1640">
          <cell r="G1640">
            <v>39</v>
          </cell>
        </row>
        <row r="1641">
          <cell r="G1641">
            <v>2</v>
          </cell>
        </row>
        <row r="1642">
          <cell r="G1642">
            <v>744</v>
          </cell>
        </row>
        <row r="1643">
          <cell r="G1643">
            <v>34</v>
          </cell>
        </row>
        <row r="1646">
          <cell r="G1646">
            <v>1</v>
          </cell>
        </row>
        <row r="1647">
          <cell r="G1647">
            <v>3</v>
          </cell>
        </row>
        <row r="1648">
          <cell r="G1648">
            <v>3</v>
          </cell>
        </row>
        <row r="1649">
          <cell r="G1649">
            <v>54</v>
          </cell>
        </row>
        <row r="1650">
          <cell r="G1650">
            <v>9</v>
          </cell>
        </row>
        <row r="1651">
          <cell r="G1651">
            <v>3</v>
          </cell>
        </row>
        <row r="1652">
          <cell r="G1652">
            <v>2</v>
          </cell>
        </row>
        <row r="1653">
          <cell r="G1653">
            <v>3</v>
          </cell>
        </row>
        <row r="1654">
          <cell r="G1654">
            <v>2</v>
          </cell>
        </row>
        <row r="1655">
          <cell r="G1655">
            <v>2</v>
          </cell>
        </row>
        <row r="1656">
          <cell r="G1656">
            <v>82</v>
          </cell>
        </row>
        <row r="1657">
          <cell r="G1657">
            <v>3</v>
          </cell>
        </row>
        <row r="1658">
          <cell r="G1658">
            <v>3150</v>
          </cell>
        </row>
        <row r="1659">
          <cell r="G1659">
            <v>1890</v>
          </cell>
        </row>
        <row r="1660">
          <cell r="G1660">
            <v>12600</v>
          </cell>
        </row>
        <row r="1661">
          <cell r="G1661">
            <v>1</v>
          </cell>
        </row>
        <row r="1662">
          <cell r="G1662">
            <v>108</v>
          </cell>
        </row>
        <row r="1663">
          <cell r="G1663">
            <v>18</v>
          </cell>
        </row>
        <row r="1664">
          <cell r="G1664">
            <v>5</v>
          </cell>
        </row>
        <row r="1665">
          <cell r="G1665">
            <v>32</v>
          </cell>
        </row>
        <row r="1666">
          <cell r="G1666">
            <v>10</v>
          </cell>
        </row>
        <row r="1667">
          <cell r="G1667">
            <v>10</v>
          </cell>
        </row>
        <row r="1668">
          <cell r="G1668">
            <v>10</v>
          </cell>
        </row>
        <row r="1669">
          <cell r="G1669">
            <v>10</v>
          </cell>
        </row>
        <row r="1670">
          <cell r="G1670">
            <v>20</v>
          </cell>
        </row>
        <row r="1671">
          <cell r="G1671">
            <v>10</v>
          </cell>
        </row>
        <row r="1672">
          <cell r="G1672">
            <v>82</v>
          </cell>
        </row>
        <row r="1673">
          <cell r="G1673">
            <v>5</v>
          </cell>
        </row>
        <row r="1674">
          <cell r="G1674">
            <v>37</v>
          </cell>
        </row>
        <row r="1675">
          <cell r="G1675">
            <v>2</v>
          </cell>
        </row>
        <row r="1676">
          <cell r="G1676">
            <v>712</v>
          </cell>
        </row>
        <row r="1677">
          <cell r="G1677">
            <v>32</v>
          </cell>
        </row>
        <row r="1680">
          <cell r="G1680">
            <v>1</v>
          </cell>
        </row>
        <row r="1681">
          <cell r="G1681">
            <v>3</v>
          </cell>
        </row>
        <row r="1682">
          <cell r="G1682">
            <v>3</v>
          </cell>
        </row>
        <row r="1683">
          <cell r="G1683">
            <v>32</v>
          </cell>
        </row>
        <row r="1684">
          <cell r="G1684">
            <v>2</v>
          </cell>
        </row>
        <row r="1685">
          <cell r="G1685">
            <v>2</v>
          </cell>
        </row>
        <row r="1686">
          <cell r="G1686">
            <v>2</v>
          </cell>
        </row>
        <row r="1687">
          <cell r="G1687">
            <v>3</v>
          </cell>
        </row>
        <row r="1688">
          <cell r="G1688">
            <v>2</v>
          </cell>
        </row>
        <row r="1689">
          <cell r="G1689">
            <v>2</v>
          </cell>
        </row>
        <row r="1690">
          <cell r="G1690">
            <v>52</v>
          </cell>
        </row>
        <row r="1691">
          <cell r="G1691">
            <v>2</v>
          </cell>
        </row>
        <row r="1692">
          <cell r="G1692">
            <v>1740</v>
          </cell>
        </row>
        <row r="1693">
          <cell r="G1693">
            <v>1044</v>
          </cell>
        </row>
        <row r="1694">
          <cell r="G1694">
            <v>6960</v>
          </cell>
        </row>
        <row r="1695">
          <cell r="G1695">
            <v>1</v>
          </cell>
        </row>
        <row r="1696">
          <cell r="G1696">
            <v>64</v>
          </cell>
        </row>
        <row r="1697">
          <cell r="G1697">
            <v>18</v>
          </cell>
        </row>
        <row r="1698">
          <cell r="G1698">
            <v>5</v>
          </cell>
        </row>
        <row r="1699">
          <cell r="G1699">
            <v>21</v>
          </cell>
        </row>
        <row r="1700">
          <cell r="G1700">
            <v>10</v>
          </cell>
        </row>
        <row r="1701">
          <cell r="G1701">
            <v>10</v>
          </cell>
        </row>
        <row r="1702">
          <cell r="G1702">
            <v>10</v>
          </cell>
        </row>
        <row r="1703">
          <cell r="G1703">
            <v>10</v>
          </cell>
        </row>
        <row r="1704">
          <cell r="G1704">
            <v>20</v>
          </cell>
        </row>
        <row r="1705">
          <cell r="G1705">
            <v>10</v>
          </cell>
        </row>
        <row r="1706">
          <cell r="G1706">
            <v>52</v>
          </cell>
        </row>
        <row r="1707">
          <cell r="G1707">
            <v>5</v>
          </cell>
        </row>
        <row r="1708">
          <cell r="G1708">
            <v>26</v>
          </cell>
        </row>
        <row r="1709">
          <cell r="G1709">
            <v>2</v>
          </cell>
        </row>
        <row r="1710">
          <cell r="G1710">
            <v>400</v>
          </cell>
        </row>
        <row r="1711">
          <cell r="G1711">
            <v>21</v>
          </cell>
        </row>
        <row r="1714">
          <cell r="G1714">
            <v>1</v>
          </cell>
        </row>
        <row r="1715">
          <cell r="G1715">
            <v>3</v>
          </cell>
        </row>
        <row r="1716">
          <cell r="G1716">
            <v>3</v>
          </cell>
        </row>
        <row r="1717">
          <cell r="G1717">
            <v>32</v>
          </cell>
        </row>
        <row r="1718">
          <cell r="G1718">
            <v>2</v>
          </cell>
        </row>
        <row r="1719">
          <cell r="G1719">
            <v>2</v>
          </cell>
        </row>
        <row r="1720">
          <cell r="G1720">
            <v>2</v>
          </cell>
        </row>
        <row r="1721">
          <cell r="G1721">
            <v>3</v>
          </cell>
        </row>
        <row r="1722">
          <cell r="G1722">
            <v>2</v>
          </cell>
        </row>
        <row r="1723">
          <cell r="G1723">
            <v>2</v>
          </cell>
        </row>
        <row r="1724">
          <cell r="G1724">
            <v>52</v>
          </cell>
        </row>
        <row r="1725">
          <cell r="G1725">
            <v>2</v>
          </cell>
        </row>
        <row r="1726">
          <cell r="G1726">
            <v>1685</v>
          </cell>
        </row>
        <row r="1727">
          <cell r="G1727">
            <v>1011</v>
          </cell>
        </row>
        <row r="1728">
          <cell r="G1728">
            <v>6740</v>
          </cell>
        </row>
        <row r="1729">
          <cell r="G1729">
            <v>1</v>
          </cell>
        </row>
        <row r="1730">
          <cell r="G1730">
            <v>64</v>
          </cell>
        </row>
        <row r="1731">
          <cell r="G1731">
            <v>18</v>
          </cell>
        </row>
        <row r="1732">
          <cell r="G1732">
            <v>5</v>
          </cell>
        </row>
        <row r="1733">
          <cell r="G1733">
            <v>21</v>
          </cell>
        </row>
        <row r="1734">
          <cell r="G1734">
            <v>10</v>
          </cell>
        </row>
        <row r="1735">
          <cell r="G1735">
            <v>10</v>
          </cell>
        </row>
        <row r="1736">
          <cell r="G1736">
            <v>10</v>
          </cell>
        </row>
        <row r="1737">
          <cell r="G1737">
            <v>10</v>
          </cell>
        </row>
        <row r="1738">
          <cell r="G1738">
            <v>20</v>
          </cell>
        </row>
        <row r="1739">
          <cell r="G1739">
            <v>10</v>
          </cell>
        </row>
        <row r="1740">
          <cell r="G1740">
            <v>52</v>
          </cell>
        </row>
        <row r="1741">
          <cell r="G1741">
            <v>5</v>
          </cell>
        </row>
        <row r="1742">
          <cell r="G1742">
            <v>26</v>
          </cell>
        </row>
        <row r="1743">
          <cell r="G1743">
            <v>2</v>
          </cell>
        </row>
        <row r="1744">
          <cell r="G1744">
            <v>389</v>
          </cell>
        </row>
        <row r="1745">
          <cell r="G1745">
            <v>21</v>
          </cell>
        </row>
        <row r="1748">
          <cell r="G1748">
            <v>1</v>
          </cell>
        </row>
        <row r="1749">
          <cell r="G1749">
            <v>3</v>
          </cell>
        </row>
        <row r="1750">
          <cell r="G1750">
            <v>3</v>
          </cell>
        </row>
        <row r="1751">
          <cell r="G1751">
            <v>44</v>
          </cell>
        </row>
        <row r="1752">
          <cell r="G1752">
            <v>2</v>
          </cell>
        </row>
        <row r="1753">
          <cell r="G1753">
            <v>3</v>
          </cell>
        </row>
        <row r="1754">
          <cell r="G1754">
            <v>2</v>
          </cell>
        </row>
        <row r="1755">
          <cell r="G1755">
            <v>3</v>
          </cell>
        </row>
        <row r="1756">
          <cell r="G1756">
            <v>2</v>
          </cell>
        </row>
        <row r="1757">
          <cell r="G1757">
            <v>2</v>
          </cell>
        </row>
        <row r="1758">
          <cell r="G1758">
            <v>65</v>
          </cell>
        </row>
        <row r="1759">
          <cell r="G1759">
            <v>3</v>
          </cell>
        </row>
        <row r="1760">
          <cell r="G1760">
            <v>2500</v>
          </cell>
        </row>
        <row r="1761">
          <cell r="G1761">
            <v>1500</v>
          </cell>
        </row>
        <row r="1762">
          <cell r="G1762">
            <v>10000</v>
          </cell>
        </row>
        <row r="1763">
          <cell r="G1763">
            <v>1</v>
          </cell>
        </row>
        <row r="1764">
          <cell r="G1764">
            <v>88</v>
          </cell>
        </row>
        <row r="1765">
          <cell r="G1765">
            <v>18</v>
          </cell>
        </row>
        <row r="1766">
          <cell r="G1766">
            <v>5</v>
          </cell>
        </row>
        <row r="1767">
          <cell r="G1767">
            <v>27</v>
          </cell>
        </row>
        <row r="1768">
          <cell r="G1768">
            <v>10</v>
          </cell>
        </row>
        <row r="1769">
          <cell r="G1769">
            <v>10</v>
          </cell>
        </row>
        <row r="1770">
          <cell r="G1770">
            <v>10</v>
          </cell>
        </row>
        <row r="1771">
          <cell r="G1771">
            <v>10</v>
          </cell>
        </row>
        <row r="1772">
          <cell r="G1772">
            <v>20</v>
          </cell>
        </row>
        <row r="1773">
          <cell r="G1773">
            <v>10</v>
          </cell>
        </row>
        <row r="1774">
          <cell r="G1774">
            <v>65</v>
          </cell>
        </row>
        <row r="1775">
          <cell r="G1775">
            <v>5</v>
          </cell>
        </row>
        <row r="1776">
          <cell r="G1776">
            <v>32</v>
          </cell>
        </row>
        <row r="1777">
          <cell r="G1777">
            <v>2</v>
          </cell>
        </row>
        <row r="1778">
          <cell r="G1778">
            <v>565</v>
          </cell>
        </row>
        <row r="1779">
          <cell r="G1779">
            <v>27</v>
          </cell>
        </row>
        <row r="1782">
          <cell r="G1782">
            <v>1</v>
          </cell>
        </row>
        <row r="1783">
          <cell r="G1783">
            <v>3</v>
          </cell>
        </row>
        <row r="1784">
          <cell r="G1784">
            <v>3</v>
          </cell>
        </row>
        <row r="1785">
          <cell r="G1785">
            <v>26</v>
          </cell>
        </row>
        <row r="1786">
          <cell r="G1786">
            <v>2</v>
          </cell>
        </row>
        <row r="1787">
          <cell r="G1787">
            <v>2</v>
          </cell>
        </row>
        <row r="1788">
          <cell r="G1788">
            <v>2</v>
          </cell>
        </row>
        <row r="1789">
          <cell r="G1789">
            <v>3</v>
          </cell>
        </row>
        <row r="1790">
          <cell r="G1790">
            <v>2</v>
          </cell>
        </row>
        <row r="1791">
          <cell r="G1791">
            <v>2</v>
          </cell>
        </row>
        <row r="1792">
          <cell r="G1792">
            <v>46</v>
          </cell>
        </row>
        <row r="1793">
          <cell r="G1793">
            <v>2</v>
          </cell>
        </row>
        <row r="1794">
          <cell r="G1794">
            <v>1400</v>
          </cell>
        </row>
        <row r="1795">
          <cell r="G1795">
            <v>840</v>
          </cell>
        </row>
        <row r="1796">
          <cell r="G1796">
            <v>5600</v>
          </cell>
        </row>
        <row r="1797">
          <cell r="G1797">
            <v>1</v>
          </cell>
        </row>
        <row r="1798">
          <cell r="G1798">
            <v>52</v>
          </cell>
        </row>
        <row r="1799">
          <cell r="G1799">
            <v>18</v>
          </cell>
        </row>
        <row r="1800">
          <cell r="G1800">
            <v>5</v>
          </cell>
        </row>
        <row r="1801">
          <cell r="G1801">
            <v>18</v>
          </cell>
        </row>
        <row r="1802">
          <cell r="G1802">
            <v>10</v>
          </cell>
        </row>
        <row r="1803">
          <cell r="G1803">
            <v>10</v>
          </cell>
        </row>
        <row r="1804">
          <cell r="G1804">
            <v>10</v>
          </cell>
        </row>
        <row r="1805">
          <cell r="G1805">
            <v>10</v>
          </cell>
        </row>
        <row r="1806">
          <cell r="G1806">
            <v>20</v>
          </cell>
        </row>
        <row r="1807">
          <cell r="G1807">
            <v>10</v>
          </cell>
        </row>
        <row r="1808">
          <cell r="G1808">
            <v>46</v>
          </cell>
        </row>
        <row r="1809">
          <cell r="G1809">
            <v>5</v>
          </cell>
        </row>
        <row r="1810">
          <cell r="G1810">
            <v>23</v>
          </cell>
        </row>
        <row r="1811">
          <cell r="G1811">
            <v>2</v>
          </cell>
        </row>
        <row r="1812">
          <cell r="G1812">
            <v>326</v>
          </cell>
        </row>
        <row r="1813">
          <cell r="G1813">
            <v>18</v>
          </cell>
        </row>
        <row r="1816">
          <cell r="G1816">
            <v>1</v>
          </cell>
        </row>
        <row r="1817">
          <cell r="G1817">
            <v>3</v>
          </cell>
        </row>
        <row r="1818">
          <cell r="G1818">
            <v>3</v>
          </cell>
        </row>
        <row r="1819">
          <cell r="G1819">
            <v>52</v>
          </cell>
        </row>
        <row r="1820">
          <cell r="G1820">
            <v>3</v>
          </cell>
        </row>
        <row r="1821">
          <cell r="G1821">
            <v>3</v>
          </cell>
        </row>
        <row r="1822">
          <cell r="G1822">
            <v>2</v>
          </cell>
        </row>
        <row r="1823">
          <cell r="G1823">
            <v>3</v>
          </cell>
        </row>
        <row r="1824">
          <cell r="G1824">
            <v>2</v>
          </cell>
        </row>
        <row r="1825">
          <cell r="G1825">
            <v>2</v>
          </cell>
        </row>
        <row r="1826">
          <cell r="G1826">
            <v>74</v>
          </cell>
        </row>
        <row r="1827">
          <cell r="G1827">
            <v>3</v>
          </cell>
        </row>
        <row r="1828">
          <cell r="G1828">
            <v>2900</v>
          </cell>
        </row>
        <row r="1829">
          <cell r="G1829">
            <v>1740</v>
          </cell>
        </row>
        <row r="1830">
          <cell r="G1830">
            <v>11600</v>
          </cell>
        </row>
        <row r="1831">
          <cell r="G1831">
            <v>1</v>
          </cell>
        </row>
        <row r="1832">
          <cell r="G1832">
            <v>104</v>
          </cell>
        </row>
        <row r="1833">
          <cell r="G1833">
            <v>18</v>
          </cell>
        </row>
        <row r="1834">
          <cell r="G1834">
            <v>5</v>
          </cell>
        </row>
        <row r="1835">
          <cell r="G1835">
            <v>31</v>
          </cell>
        </row>
        <row r="1836">
          <cell r="G1836">
            <v>10</v>
          </cell>
        </row>
        <row r="1837">
          <cell r="G1837">
            <v>10</v>
          </cell>
        </row>
        <row r="1838">
          <cell r="G1838">
            <v>10</v>
          </cell>
        </row>
        <row r="1839">
          <cell r="G1839">
            <v>10</v>
          </cell>
        </row>
        <row r="1840">
          <cell r="G1840">
            <v>20</v>
          </cell>
        </row>
        <row r="1841">
          <cell r="G1841">
            <v>10</v>
          </cell>
        </row>
        <row r="1842">
          <cell r="G1842">
            <v>74</v>
          </cell>
        </row>
        <row r="1843">
          <cell r="G1843">
            <v>5</v>
          </cell>
        </row>
        <row r="1844">
          <cell r="G1844">
            <v>36</v>
          </cell>
        </row>
        <row r="1845">
          <cell r="G1845">
            <v>2</v>
          </cell>
        </row>
        <row r="1846">
          <cell r="G1846">
            <v>654</v>
          </cell>
        </row>
        <row r="1847">
          <cell r="G1847">
            <v>31</v>
          </cell>
        </row>
        <row r="1850">
          <cell r="G1850">
            <v>1</v>
          </cell>
        </row>
        <row r="1851">
          <cell r="G1851">
            <v>3</v>
          </cell>
        </row>
        <row r="1852">
          <cell r="G1852">
            <v>3</v>
          </cell>
        </row>
        <row r="1853">
          <cell r="G1853">
            <v>60</v>
          </cell>
        </row>
        <row r="1854">
          <cell r="G1854">
            <v>10</v>
          </cell>
        </row>
        <row r="1855">
          <cell r="G1855">
            <v>3</v>
          </cell>
        </row>
        <row r="1856">
          <cell r="G1856">
            <v>2</v>
          </cell>
        </row>
        <row r="1857">
          <cell r="G1857">
            <v>3</v>
          </cell>
        </row>
        <row r="1858">
          <cell r="G1858">
            <v>2</v>
          </cell>
        </row>
        <row r="1859">
          <cell r="G1859">
            <v>2</v>
          </cell>
        </row>
        <row r="1860">
          <cell r="G1860">
            <v>89</v>
          </cell>
        </row>
        <row r="1861">
          <cell r="G1861">
            <v>3</v>
          </cell>
        </row>
        <row r="1862">
          <cell r="G1862">
            <v>3375</v>
          </cell>
        </row>
        <row r="1863">
          <cell r="G1863">
            <v>2025</v>
          </cell>
        </row>
        <row r="1864">
          <cell r="G1864">
            <v>13500</v>
          </cell>
        </row>
        <row r="1865">
          <cell r="G1865">
            <v>1</v>
          </cell>
        </row>
        <row r="1866">
          <cell r="G1866">
            <v>120</v>
          </cell>
        </row>
        <row r="1867">
          <cell r="G1867">
            <v>18</v>
          </cell>
        </row>
        <row r="1868">
          <cell r="G1868">
            <v>5</v>
          </cell>
        </row>
        <row r="1869">
          <cell r="G1869">
            <v>35</v>
          </cell>
        </row>
        <row r="1870">
          <cell r="G1870">
            <v>10</v>
          </cell>
        </row>
        <row r="1871">
          <cell r="G1871">
            <v>10</v>
          </cell>
        </row>
        <row r="1872">
          <cell r="G1872">
            <v>10</v>
          </cell>
        </row>
        <row r="1873">
          <cell r="G1873">
            <v>10</v>
          </cell>
        </row>
        <row r="1874">
          <cell r="G1874">
            <v>20</v>
          </cell>
        </row>
        <row r="1875">
          <cell r="G1875">
            <v>10</v>
          </cell>
        </row>
        <row r="1876">
          <cell r="G1876">
            <v>89</v>
          </cell>
        </row>
        <row r="1877">
          <cell r="G1877">
            <v>5</v>
          </cell>
        </row>
        <row r="1878">
          <cell r="G1878">
            <v>40</v>
          </cell>
        </row>
        <row r="1879">
          <cell r="G1879">
            <v>2</v>
          </cell>
        </row>
        <row r="1880">
          <cell r="G1880">
            <v>764</v>
          </cell>
        </row>
        <row r="1881">
          <cell r="G1881">
            <v>35</v>
          </cell>
        </row>
        <row r="1884">
          <cell r="G1884">
            <v>1</v>
          </cell>
        </row>
        <row r="1885">
          <cell r="G1885">
            <v>3</v>
          </cell>
        </row>
        <row r="1886">
          <cell r="G1886">
            <v>3</v>
          </cell>
        </row>
        <row r="1887">
          <cell r="G1887">
            <v>22</v>
          </cell>
        </row>
        <row r="1888">
          <cell r="G1888">
            <v>3</v>
          </cell>
        </row>
        <row r="1889">
          <cell r="G1889">
            <v>2</v>
          </cell>
        </row>
        <row r="1890">
          <cell r="G1890">
            <v>2</v>
          </cell>
        </row>
        <row r="1891">
          <cell r="G1891">
            <v>3</v>
          </cell>
        </row>
        <row r="1892">
          <cell r="G1892">
            <v>2</v>
          </cell>
        </row>
        <row r="1893">
          <cell r="G1893">
            <v>2</v>
          </cell>
        </row>
        <row r="1894">
          <cell r="G1894">
            <v>43</v>
          </cell>
        </row>
        <row r="1895">
          <cell r="G1895">
            <v>2</v>
          </cell>
        </row>
        <row r="1896">
          <cell r="G1896">
            <v>1150</v>
          </cell>
        </row>
        <row r="1897">
          <cell r="G1897">
            <v>690</v>
          </cell>
        </row>
        <row r="1898">
          <cell r="G1898">
            <v>4600</v>
          </cell>
        </row>
        <row r="1899">
          <cell r="G1899">
            <v>1</v>
          </cell>
        </row>
        <row r="1900">
          <cell r="G1900">
            <v>44</v>
          </cell>
        </row>
        <row r="1901">
          <cell r="G1901">
            <v>18</v>
          </cell>
        </row>
        <row r="1902">
          <cell r="G1902">
            <v>5</v>
          </cell>
        </row>
        <row r="1903">
          <cell r="G1903">
            <v>16</v>
          </cell>
        </row>
        <row r="1904">
          <cell r="G1904">
            <v>10</v>
          </cell>
        </row>
        <row r="1905">
          <cell r="G1905">
            <v>10</v>
          </cell>
        </row>
        <row r="1906">
          <cell r="G1906">
            <v>10</v>
          </cell>
        </row>
        <row r="1907">
          <cell r="G1907">
            <v>10</v>
          </cell>
        </row>
        <row r="1908">
          <cell r="G1908">
            <v>20</v>
          </cell>
        </row>
        <row r="1909">
          <cell r="G1909">
            <v>10</v>
          </cell>
        </row>
        <row r="1910">
          <cell r="G1910">
            <v>43</v>
          </cell>
        </row>
        <row r="1911">
          <cell r="G1911">
            <v>5</v>
          </cell>
        </row>
        <row r="1912">
          <cell r="G1912">
            <v>21</v>
          </cell>
        </row>
        <row r="1913">
          <cell r="G1913">
            <v>2</v>
          </cell>
        </row>
        <row r="1914">
          <cell r="G1914">
            <v>273</v>
          </cell>
        </row>
        <row r="1915">
          <cell r="G1915">
            <v>16</v>
          </cell>
        </row>
        <row r="1918">
          <cell r="G1918">
            <v>1</v>
          </cell>
        </row>
        <row r="1919">
          <cell r="G1919">
            <v>3</v>
          </cell>
        </row>
        <row r="1920">
          <cell r="G1920">
            <v>3</v>
          </cell>
        </row>
        <row r="1921">
          <cell r="G1921">
            <v>20</v>
          </cell>
        </row>
        <row r="1922">
          <cell r="G1922">
            <v>2</v>
          </cell>
        </row>
        <row r="1923">
          <cell r="G1923">
            <v>2</v>
          </cell>
        </row>
        <row r="1924">
          <cell r="G1924">
            <v>2</v>
          </cell>
        </row>
        <row r="1925">
          <cell r="G1925">
            <v>3</v>
          </cell>
        </row>
        <row r="1926">
          <cell r="G1926">
            <v>2</v>
          </cell>
        </row>
        <row r="1927">
          <cell r="G1927">
            <v>2</v>
          </cell>
        </row>
        <row r="1928">
          <cell r="G1928">
            <v>40</v>
          </cell>
        </row>
        <row r="1929">
          <cell r="G1929">
            <v>2</v>
          </cell>
        </row>
        <row r="1930">
          <cell r="G1930">
            <v>1190</v>
          </cell>
        </row>
        <row r="1931">
          <cell r="G1931">
            <v>714</v>
          </cell>
        </row>
        <row r="1932">
          <cell r="G1932">
            <v>4760</v>
          </cell>
        </row>
        <row r="1933">
          <cell r="G1933">
            <v>1</v>
          </cell>
        </row>
        <row r="1934">
          <cell r="G1934">
            <v>40</v>
          </cell>
        </row>
        <row r="1935">
          <cell r="G1935">
            <v>18</v>
          </cell>
        </row>
        <row r="1936">
          <cell r="G1936">
            <v>5</v>
          </cell>
        </row>
        <row r="1937">
          <cell r="G1937">
            <v>15</v>
          </cell>
        </row>
        <row r="1938">
          <cell r="G1938">
            <v>10</v>
          </cell>
        </row>
        <row r="1939">
          <cell r="G1939">
            <v>10</v>
          </cell>
        </row>
        <row r="1940">
          <cell r="G1940">
            <v>10</v>
          </cell>
        </row>
        <row r="1941">
          <cell r="G1941">
            <v>10</v>
          </cell>
        </row>
        <row r="1942">
          <cell r="G1942">
            <v>20</v>
          </cell>
        </row>
        <row r="1943">
          <cell r="G1943">
            <v>10</v>
          </cell>
        </row>
        <row r="1944">
          <cell r="G1944">
            <v>40</v>
          </cell>
        </row>
        <row r="1945">
          <cell r="G1945">
            <v>5</v>
          </cell>
        </row>
        <row r="1946">
          <cell r="G1946">
            <v>20</v>
          </cell>
        </row>
        <row r="1947">
          <cell r="G1947">
            <v>2</v>
          </cell>
        </row>
        <row r="1948">
          <cell r="G1948">
            <v>278</v>
          </cell>
        </row>
        <row r="1949">
          <cell r="G1949">
            <v>15</v>
          </cell>
        </row>
        <row r="1952">
          <cell r="G1952">
            <v>1</v>
          </cell>
        </row>
        <row r="1953">
          <cell r="G1953">
            <v>3</v>
          </cell>
        </row>
        <row r="1954">
          <cell r="G1954">
            <v>3</v>
          </cell>
        </row>
        <row r="1955">
          <cell r="G1955">
            <v>18</v>
          </cell>
        </row>
        <row r="1956">
          <cell r="G1956">
            <v>3</v>
          </cell>
        </row>
        <row r="1957">
          <cell r="G1957">
            <v>2</v>
          </cell>
        </row>
        <row r="1958">
          <cell r="G1958">
            <v>2</v>
          </cell>
        </row>
        <row r="1959">
          <cell r="G1959">
            <v>3</v>
          </cell>
        </row>
        <row r="1960">
          <cell r="G1960">
            <v>2</v>
          </cell>
        </row>
        <row r="1961">
          <cell r="G1961">
            <v>2</v>
          </cell>
        </row>
        <row r="1962">
          <cell r="G1962">
            <v>39</v>
          </cell>
        </row>
        <row r="1963">
          <cell r="G1963">
            <v>2</v>
          </cell>
        </row>
        <row r="1964">
          <cell r="G1964">
            <v>880</v>
          </cell>
        </row>
        <row r="1965">
          <cell r="G1965">
            <v>528</v>
          </cell>
        </row>
        <row r="1966">
          <cell r="G1966">
            <v>3520</v>
          </cell>
        </row>
        <row r="1967">
          <cell r="G1967">
            <v>1</v>
          </cell>
        </row>
        <row r="1968">
          <cell r="G1968">
            <v>36</v>
          </cell>
        </row>
        <row r="1969">
          <cell r="G1969">
            <v>18</v>
          </cell>
        </row>
        <row r="1970">
          <cell r="G1970">
            <v>5</v>
          </cell>
        </row>
        <row r="1971">
          <cell r="G1971">
            <v>14</v>
          </cell>
        </row>
        <row r="1972">
          <cell r="G1972">
            <v>10</v>
          </cell>
        </row>
        <row r="1973">
          <cell r="G1973">
            <v>10</v>
          </cell>
        </row>
        <row r="1974">
          <cell r="G1974">
            <v>10</v>
          </cell>
        </row>
        <row r="1975">
          <cell r="G1975">
            <v>10</v>
          </cell>
        </row>
        <row r="1976">
          <cell r="G1976">
            <v>20</v>
          </cell>
        </row>
        <row r="1977">
          <cell r="G1977">
            <v>10</v>
          </cell>
        </row>
        <row r="1978">
          <cell r="G1978">
            <v>39</v>
          </cell>
        </row>
        <row r="1979">
          <cell r="G1979">
            <v>5</v>
          </cell>
        </row>
        <row r="1980">
          <cell r="G1980">
            <v>19</v>
          </cell>
        </row>
        <row r="1981">
          <cell r="G1981">
            <v>2</v>
          </cell>
        </row>
        <row r="1982">
          <cell r="G1982">
            <v>215</v>
          </cell>
        </row>
        <row r="1983">
          <cell r="G1983">
            <v>14</v>
          </cell>
        </row>
        <row r="1986">
          <cell r="G1986">
            <v>1</v>
          </cell>
        </row>
        <row r="1987">
          <cell r="G1987">
            <v>3</v>
          </cell>
        </row>
        <row r="1988">
          <cell r="G1988">
            <v>3</v>
          </cell>
        </row>
        <row r="1989">
          <cell r="G1989">
            <v>48</v>
          </cell>
        </row>
        <row r="1990">
          <cell r="G1990">
            <v>8</v>
          </cell>
        </row>
        <row r="1991">
          <cell r="G1991">
            <v>3</v>
          </cell>
        </row>
        <row r="1992">
          <cell r="G1992">
            <v>2</v>
          </cell>
        </row>
        <row r="1993">
          <cell r="G1993">
            <v>3</v>
          </cell>
        </row>
        <row r="1994">
          <cell r="G1994">
            <v>2</v>
          </cell>
        </row>
        <row r="1995">
          <cell r="G1995">
            <v>2</v>
          </cell>
        </row>
        <row r="1996">
          <cell r="G1996">
            <v>75</v>
          </cell>
        </row>
        <row r="1997">
          <cell r="G1997">
            <v>3</v>
          </cell>
        </row>
        <row r="1998">
          <cell r="G1998">
            <v>2720</v>
          </cell>
        </row>
        <row r="1999">
          <cell r="G1999">
            <v>1632</v>
          </cell>
        </row>
        <row r="2000">
          <cell r="G2000">
            <v>10880</v>
          </cell>
        </row>
        <row r="2001">
          <cell r="G2001">
            <v>1</v>
          </cell>
        </row>
        <row r="2002">
          <cell r="G2002">
            <v>96</v>
          </cell>
        </row>
        <row r="2003">
          <cell r="G2003">
            <v>18</v>
          </cell>
        </row>
        <row r="2004">
          <cell r="G2004">
            <v>5</v>
          </cell>
        </row>
        <row r="2005">
          <cell r="G2005">
            <v>29</v>
          </cell>
        </row>
        <row r="2006">
          <cell r="G2006">
            <v>10</v>
          </cell>
        </row>
        <row r="2007">
          <cell r="G2007">
            <v>10</v>
          </cell>
        </row>
        <row r="2008">
          <cell r="G2008">
            <v>10</v>
          </cell>
        </row>
        <row r="2009">
          <cell r="G2009">
            <v>10</v>
          </cell>
        </row>
        <row r="2010">
          <cell r="G2010">
            <v>20</v>
          </cell>
        </row>
        <row r="2011">
          <cell r="G2011">
            <v>10</v>
          </cell>
        </row>
        <row r="2012">
          <cell r="G2012">
            <v>75</v>
          </cell>
        </row>
        <row r="2013">
          <cell r="G2013">
            <v>5</v>
          </cell>
        </row>
        <row r="2014">
          <cell r="G2014">
            <v>34</v>
          </cell>
        </row>
        <row r="2015">
          <cell r="G2015">
            <v>2</v>
          </cell>
        </row>
        <row r="2016">
          <cell r="G2016">
            <v>619</v>
          </cell>
        </row>
        <row r="2017">
          <cell r="G2017">
            <v>29</v>
          </cell>
        </row>
        <row r="2020">
          <cell r="G2020">
            <v>1</v>
          </cell>
        </row>
        <row r="2021">
          <cell r="G2021">
            <v>3</v>
          </cell>
        </row>
        <row r="2022">
          <cell r="G2022">
            <v>3</v>
          </cell>
        </row>
        <row r="2023">
          <cell r="G2023">
            <v>32</v>
          </cell>
        </row>
        <row r="2024">
          <cell r="G2024">
            <v>2</v>
          </cell>
        </row>
        <row r="2025">
          <cell r="G2025">
            <v>2</v>
          </cell>
        </row>
        <row r="2026">
          <cell r="G2026">
            <v>2</v>
          </cell>
        </row>
        <row r="2027">
          <cell r="G2027">
            <v>3</v>
          </cell>
        </row>
        <row r="2028">
          <cell r="G2028">
            <v>2</v>
          </cell>
        </row>
        <row r="2029">
          <cell r="G2029">
            <v>2</v>
          </cell>
        </row>
        <row r="2030">
          <cell r="G2030">
            <v>52</v>
          </cell>
        </row>
        <row r="2031">
          <cell r="G2031">
            <v>2</v>
          </cell>
        </row>
        <row r="2032">
          <cell r="G2032">
            <v>1760</v>
          </cell>
        </row>
        <row r="2033">
          <cell r="G2033">
            <v>1056</v>
          </cell>
        </row>
        <row r="2034">
          <cell r="G2034">
            <v>7040</v>
          </cell>
        </row>
        <row r="2035">
          <cell r="G2035">
            <v>1</v>
          </cell>
        </row>
        <row r="2036">
          <cell r="G2036">
            <v>64</v>
          </cell>
        </row>
        <row r="2037">
          <cell r="G2037">
            <v>18</v>
          </cell>
        </row>
        <row r="2038">
          <cell r="G2038">
            <v>5</v>
          </cell>
        </row>
        <row r="2039">
          <cell r="G2039">
            <v>21</v>
          </cell>
        </row>
        <row r="2040">
          <cell r="G2040">
            <v>10</v>
          </cell>
        </row>
        <row r="2041">
          <cell r="G2041">
            <v>10</v>
          </cell>
        </row>
        <row r="2042">
          <cell r="G2042">
            <v>10</v>
          </cell>
        </row>
        <row r="2043">
          <cell r="G2043">
            <v>10</v>
          </cell>
        </row>
        <row r="2044">
          <cell r="G2044">
            <v>20</v>
          </cell>
        </row>
        <row r="2045">
          <cell r="G2045">
            <v>10</v>
          </cell>
        </row>
        <row r="2046">
          <cell r="G2046">
            <v>52</v>
          </cell>
        </row>
        <row r="2047">
          <cell r="G2047">
            <v>5</v>
          </cell>
        </row>
        <row r="2048">
          <cell r="G2048">
            <v>26</v>
          </cell>
        </row>
        <row r="2049">
          <cell r="G2049">
            <v>2</v>
          </cell>
        </row>
        <row r="2050">
          <cell r="G2050">
            <v>404</v>
          </cell>
        </row>
        <row r="2051">
          <cell r="G2051">
            <v>21</v>
          </cell>
        </row>
        <row r="2054">
          <cell r="G2054">
            <v>1</v>
          </cell>
        </row>
        <row r="2055">
          <cell r="G2055">
            <v>3</v>
          </cell>
        </row>
        <row r="2056">
          <cell r="G2056">
            <v>3</v>
          </cell>
        </row>
        <row r="2057">
          <cell r="G2057">
            <v>44</v>
          </cell>
        </row>
        <row r="2058">
          <cell r="G2058">
            <v>2</v>
          </cell>
        </row>
        <row r="2059">
          <cell r="G2059">
            <v>3</v>
          </cell>
        </row>
        <row r="2060">
          <cell r="G2060">
            <v>2</v>
          </cell>
        </row>
        <row r="2061">
          <cell r="G2061">
            <v>3</v>
          </cell>
        </row>
        <row r="2062">
          <cell r="G2062">
            <v>2</v>
          </cell>
        </row>
        <row r="2063">
          <cell r="G2063">
            <v>2</v>
          </cell>
        </row>
        <row r="2064">
          <cell r="G2064">
            <v>65</v>
          </cell>
        </row>
        <row r="2065">
          <cell r="G2065">
            <v>3</v>
          </cell>
        </row>
        <row r="2066">
          <cell r="G2066">
            <v>2490</v>
          </cell>
        </row>
        <row r="2067">
          <cell r="G2067">
            <v>1494</v>
          </cell>
        </row>
        <row r="2068">
          <cell r="G2068">
            <v>9960</v>
          </cell>
        </row>
        <row r="2069">
          <cell r="G2069">
            <v>1</v>
          </cell>
        </row>
        <row r="2070">
          <cell r="G2070">
            <v>88</v>
          </cell>
        </row>
        <row r="2071">
          <cell r="G2071">
            <v>18</v>
          </cell>
        </row>
        <row r="2072">
          <cell r="G2072">
            <v>5</v>
          </cell>
        </row>
        <row r="2073">
          <cell r="G2073">
            <v>27</v>
          </cell>
        </row>
        <row r="2074">
          <cell r="G2074">
            <v>10</v>
          </cell>
        </row>
        <row r="2075">
          <cell r="G2075">
            <v>10</v>
          </cell>
        </row>
        <row r="2076">
          <cell r="G2076">
            <v>10</v>
          </cell>
        </row>
        <row r="2077">
          <cell r="G2077">
            <v>10</v>
          </cell>
        </row>
        <row r="2078">
          <cell r="G2078">
            <v>20</v>
          </cell>
        </row>
        <row r="2079">
          <cell r="G2079">
            <v>10</v>
          </cell>
        </row>
        <row r="2080">
          <cell r="G2080">
            <v>65</v>
          </cell>
        </row>
        <row r="2081">
          <cell r="G2081">
            <v>5</v>
          </cell>
        </row>
        <row r="2082">
          <cell r="G2082">
            <v>32</v>
          </cell>
        </row>
        <row r="2083">
          <cell r="G2083">
            <v>2</v>
          </cell>
        </row>
        <row r="2084">
          <cell r="G2084">
            <v>563</v>
          </cell>
        </row>
        <row r="2085">
          <cell r="G2085">
            <v>27</v>
          </cell>
        </row>
        <row r="2088">
          <cell r="G2088">
            <v>1</v>
          </cell>
        </row>
        <row r="2089">
          <cell r="G2089">
            <v>3</v>
          </cell>
        </row>
        <row r="2090">
          <cell r="G2090">
            <v>3</v>
          </cell>
        </row>
        <row r="2091">
          <cell r="G2091">
            <v>62</v>
          </cell>
        </row>
        <row r="2092">
          <cell r="G2092">
            <v>2</v>
          </cell>
        </row>
        <row r="2093">
          <cell r="G2093">
            <v>3</v>
          </cell>
        </row>
        <row r="2094">
          <cell r="G2094">
            <v>2</v>
          </cell>
        </row>
        <row r="2095">
          <cell r="G2095">
            <v>3</v>
          </cell>
        </row>
        <row r="2096">
          <cell r="G2096">
            <v>2</v>
          </cell>
        </row>
        <row r="2097">
          <cell r="G2097">
            <v>2</v>
          </cell>
        </row>
        <row r="2098">
          <cell r="G2098">
            <v>83</v>
          </cell>
        </row>
        <row r="2099">
          <cell r="G2099">
            <v>3</v>
          </cell>
        </row>
        <row r="2100">
          <cell r="G2100">
            <v>3495</v>
          </cell>
        </row>
        <row r="2101">
          <cell r="G2101">
            <v>2097</v>
          </cell>
        </row>
        <row r="2102">
          <cell r="G2102">
            <v>13980</v>
          </cell>
        </row>
        <row r="2103">
          <cell r="G2103">
            <v>1</v>
          </cell>
        </row>
        <row r="2104">
          <cell r="G2104">
            <v>124</v>
          </cell>
        </row>
        <row r="2105">
          <cell r="G2105">
            <v>18</v>
          </cell>
        </row>
        <row r="2106">
          <cell r="G2106">
            <v>5</v>
          </cell>
        </row>
        <row r="2107">
          <cell r="G2107">
            <v>36</v>
          </cell>
        </row>
        <row r="2108">
          <cell r="G2108">
            <v>10</v>
          </cell>
        </row>
        <row r="2109">
          <cell r="G2109">
            <v>10</v>
          </cell>
        </row>
        <row r="2110">
          <cell r="G2110">
            <v>10</v>
          </cell>
        </row>
        <row r="2111">
          <cell r="G2111">
            <v>10</v>
          </cell>
        </row>
        <row r="2112">
          <cell r="G2112">
            <v>20</v>
          </cell>
        </row>
        <row r="2113">
          <cell r="G2113">
            <v>10</v>
          </cell>
        </row>
        <row r="2114">
          <cell r="G2114">
            <v>83</v>
          </cell>
        </row>
        <row r="2115">
          <cell r="G2115">
            <v>5</v>
          </cell>
        </row>
        <row r="2116">
          <cell r="G2116">
            <v>41</v>
          </cell>
        </row>
        <row r="2117">
          <cell r="G2117">
            <v>2</v>
          </cell>
        </row>
        <row r="2118">
          <cell r="G2118">
            <v>782</v>
          </cell>
        </row>
        <row r="2119">
          <cell r="G2119">
            <v>36</v>
          </cell>
        </row>
        <row r="2122">
          <cell r="G2122">
            <v>1</v>
          </cell>
        </row>
        <row r="2123">
          <cell r="G2123">
            <v>3</v>
          </cell>
        </row>
        <row r="2124">
          <cell r="G2124">
            <v>3</v>
          </cell>
        </row>
        <row r="2125">
          <cell r="G2125">
            <v>38</v>
          </cell>
        </row>
        <row r="2126">
          <cell r="G2126">
            <v>2</v>
          </cell>
        </row>
        <row r="2127">
          <cell r="G2127">
            <v>2</v>
          </cell>
        </row>
        <row r="2128">
          <cell r="G2128">
            <v>2</v>
          </cell>
        </row>
        <row r="2129">
          <cell r="G2129">
            <v>3</v>
          </cell>
        </row>
        <row r="2130">
          <cell r="G2130">
            <v>2</v>
          </cell>
        </row>
        <row r="2131">
          <cell r="G2131">
            <v>2</v>
          </cell>
        </row>
        <row r="2132">
          <cell r="G2132">
            <v>58</v>
          </cell>
        </row>
        <row r="2133">
          <cell r="G2133">
            <v>2</v>
          </cell>
        </row>
        <row r="2134">
          <cell r="G2134">
            <v>2120</v>
          </cell>
        </row>
        <row r="2135">
          <cell r="G2135">
            <v>1272</v>
          </cell>
        </row>
        <row r="2136">
          <cell r="G2136">
            <v>8480</v>
          </cell>
        </row>
        <row r="2137">
          <cell r="G2137">
            <v>1</v>
          </cell>
        </row>
        <row r="2138">
          <cell r="G2138">
            <v>76</v>
          </cell>
        </row>
        <row r="2139">
          <cell r="G2139">
            <v>18</v>
          </cell>
        </row>
        <row r="2140">
          <cell r="G2140">
            <v>5</v>
          </cell>
        </row>
        <row r="2141">
          <cell r="G2141">
            <v>24</v>
          </cell>
        </row>
        <row r="2142">
          <cell r="G2142">
            <v>10</v>
          </cell>
        </row>
        <row r="2143">
          <cell r="G2143">
            <v>10</v>
          </cell>
        </row>
        <row r="2144">
          <cell r="G2144">
            <v>10</v>
          </cell>
        </row>
        <row r="2145">
          <cell r="G2145">
            <v>10</v>
          </cell>
        </row>
        <row r="2146">
          <cell r="G2146">
            <v>20</v>
          </cell>
        </row>
        <row r="2147">
          <cell r="G2147">
            <v>10</v>
          </cell>
        </row>
        <row r="2148">
          <cell r="G2148">
            <v>58</v>
          </cell>
        </row>
        <row r="2149">
          <cell r="G2149">
            <v>5</v>
          </cell>
        </row>
        <row r="2150">
          <cell r="G2150">
            <v>29</v>
          </cell>
        </row>
        <row r="2151">
          <cell r="G2151">
            <v>2</v>
          </cell>
        </row>
        <row r="2152">
          <cell r="G2152">
            <v>482</v>
          </cell>
        </row>
        <row r="2153">
          <cell r="G2153">
            <v>24</v>
          </cell>
        </row>
        <row r="2156">
          <cell r="G2156">
            <v>1</v>
          </cell>
        </row>
        <row r="2157">
          <cell r="G2157">
            <v>3</v>
          </cell>
        </row>
        <row r="2158">
          <cell r="G2158">
            <v>3</v>
          </cell>
        </row>
        <row r="2159">
          <cell r="G2159">
            <v>26</v>
          </cell>
        </row>
        <row r="2160">
          <cell r="G2160">
            <v>2</v>
          </cell>
        </row>
        <row r="2161">
          <cell r="G2161">
            <v>2</v>
          </cell>
        </row>
        <row r="2162">
          <cell r="G2162">
            <v>2</v>
          </cell>
        </row>
        <row r="2163">
          <cell r="G2163">
            <v>3</v>
          </cell>
        </row>
        <row r="2164">
          <cell r="G2164">
            <v>2</v>
          </cell>
        </row>
        <row r="2165">
          <cell r="G2165">
            <v>2</v>
          </cell>
        </row>
        <row r="2166">
          <cell r="G2166">
            <v>46</v>
          </cell>
        </row>
        <row r="2167">
          <cell r="G2167">
            <v>2</v>
          </cell>
        </row>
        <row r="2168">
          <cell r="G2168">
            <v>1375</v>
          </cell>
        </row>
        <row r="2169">
          <cell r="G2169">
            <v>825</v>
          </cell>
        </row>
        <row r="2170">
          <cell r="G2170">
            <v>5500</v>
          </cell>
        </row>
        <row r="2171">
          <cell r="G2171">
            <v>1</v>
          </cell>
        </row>
        <row r="2172">
          <cell r="G2172">
            <v>52</v>
          </cell>
        </row>
        <row r="2173">
          <cell r="G2173">
            <v>18</v>
          </cell>
        </row>
        <row r="2174">
          <cell r="G2174">
            <v>5</v>
          </cell>
        </row>
        <row r="2175">
          <cell r="G2175">
            <v>18</v>
          </cell>
        </row>
        <row r="2176">
          <cell r="G2176">
            <v>10</v>
          </cell>
        </row>
        <row r="2177">
          <cell r="G2177">
            <v>10</v>
          </cell>
        </row>
        <row r="2178">
          <cell r="G2178">
            <v>10</v>
          </cell>
        </row>
        <row r="2179">
          <cell r="G2179">
            <v>10</v>
          </cell>
        </row>
        <row r="2180">
          <cell r="G2180">
            <v>20</v>
          </cell>
        </row>
        <row r="2181">
          <cell r="G2181">
            <v>10</v>
          </cell>
        </row>
        <row r="2182">
          <cell r="G2182">
            <v>46</v>
          </cell>
        </row>
        <row r="2183">
          <cell r="G2183">
            <v>5</v>
          </cell>
        </row>
        <row r="2184">
          <cell r="G2184">
            <v>23</v>
          </cell>
        </row>
        <row r="2185">
          <cell r="G2185">
            <v>2</v>
          </cell>
        </row>
        <row r="2186">
          <cell r="G2186">
            <v>321</v>
          </cell>
        </row>
        <row r="2187">
          <cell r="G2187">
            <v>18</v>
          </cell>
        </row>
        <row r="2190">
          <cell r="G2190">
            <v>1</v>
          </cell>
        </row>
        <row r="2191">
          <cell r="G2191">
            <v>3</v>
          </cell>
        </row>
        <row r="2192">
          <cell r="G2192">
            <v>3</v>
          </cell>
        </row>
        <row r="2193">
          <cell r="G2193">
            <v>28</v>
          </cell>
        </row>
        <row r="2194">
          <cell r="G2194">
            <v>3</v>
          </cell>
        </row>
        <row r="2195">
          <cell r="G2195">
            <v>2</v>
          </cell>
        </row>
        <row r="2196">
          <cell r="G2196">
            <v>2</v>
          </cell>
        </row>
        <row r="2197">
          <cell r="G2197">
            <v>3</v>
          </cell>
        </row>
        <row r="2198">
          <cell r="G2198">
            <v>2</v>
          </cell>
        </row>
        <row r="2199">
          <cell r="G2199">
            <v>2</v>
          </cell>
        </row>
        <row r="2200">
          <cell r="G2200">
            <v>49</v>
          </cell>
        </row>
        <row r="2201">
          <cell r="G2201">
            <v>2</v>
          </cell>
        </row>
        <row r="2202">
          <cell r="G2202">
            <v>1465</v>
          </cell>
        </row>
        <row r="2203">
          <cell r="G2203">
            <v>879</v>
          </cell>
        </row>
        <row r="2204">
          <cell r="G2204">
            <v>5860</v>
          </cell>
        </row>
        <row r="2205">
          <cell r="G2205">
            <v>1</v>
          </cell>
        </row>
        <row r="2206">
          <cell r="G2206">
            <v>56</v>
          </cell>
        </row>
        <row r="2207">
          <cell r="G2207">
            <v>18</v>
          </cell>
        </row>
        <row r="2208">
          <cell r="G2208">
            <v>5</v>
          </cell>
        </row>
        <row r="2209">
          <cell r="G2209">
            <v>19</v>
          </cell>
        </row>
        <row r="2210">
          <cell r="G2210">
            <v>10</v>
          </cell>
        </row>
        <row r="2211">
          <cell r="G2211">
            <v>10</v>
          </cell>
        </row>
        <row r="2212">
          <cell r="G2212">
            <v>10</v>
          </cell>
        </row>
        <row r="2213">
          <cell r="G2213">
            <v>10</v>
          </cell>
        </row>
        <row r="2214">
          <cell r="G2214">
            <v>20</v>
          </cell>
        </row>
        <row r="2215">
          <cell r="G2215">
            <v>10</v>
          </cell>
        </row>
        <row r="2216">
          <cell r="G2216">
            <v>49</v>
          </cell>
        </row>
        <row r="2217">
          <cell r="G2217">
            <v>5</v>
          </cell>
        </row>
        <row r="2218">
          <cell r="G2218">
            <v>24</v>
          </cell>
        </row>
        <row r="2219">
          <cell r="G2219">
            <v>2</v>
          </cell>
        </row>
        <row r="2220">
          <cell r="G2220">
            <v>342</v>
          </cell>
        </row>
        <row r="2221">
          <cell r="G2221">
            <v>19</v>
          </cell>
        </row>
        <row r="2224">
          <cell r="G2224">
            <v>1</v>
          </cell>
        </row>
        <row r="2225">
          <cell r="G2225">
            <v>3</v>
          </cell>
        </row>
        <row r="2226">
          <cell r="G2226">
            <v>3</v>
          </cell>
        </row>
        <row r="2227">
          <cell r="G2227">
            <v>48</v>
          </cell>
        </row>
        <row r="2228">
          <cell r="G2228">
            <v>8</v>
          </cell>
        </row>
        <row r="2229">
          <cell r="G2229">
            <v>3</v>
          </cell>
        </row>
        <row r="2230">
          <cell r="G2230">
            <v>2</v>
          </cell>
        </row>
        <row r="2231">
          <cell r="G2231">
            <v>3</v>
          </cell>
        </row>
        <row r="2232">
          <cell r="G2232">
            <v>2</v>
          </cell>
        </row>
        <row r="2233">
          <cell r="G2233">
            <v>2</v>
          </cell>
        </row>
        <row r="2234">
          <cell r="G2234">
            <v>75</v>
          </cell>
        </row>
        <row r="2235">
          <cell r="G2235">
            <v>3</v>
          </cell>
        </row>
        <row r="2236">
          <cell r="G2236">
            <v>2660</v>
          </cell>
        </row>
        <row r="2237">
          <cell r="G2237">
            <v>1596</v>
          </cell>
        </row>
        <row r="2238">
          <cell r="G2238">
            <v>10640</v>
          </cell>
        </row>
        <row r="2239">
          <cell r="G2239">
            <v>1</v>
          </cell>
        </row>
        <row r="2240">
          <cell r="G2240">
            <v>96</v>
          </cell>
        </row>
        <row r="2241">
          <cell r="G2241">
            <v>18</v>
          </cell>
        </row>
        <row r="2242">
          <cell r="G2242">
            <v>5</v>
          </cell>
        </row>
        <row r="2243">
          <cell r="G2243">
            <v>29</v>
          </cell>
        </row>
        <row r="2244">
          <cell r="G2244">
            <v>10</v>
          </cell>
        </row>
        <row r="2245">
          <cell r="G2245">
            <v>10</v>
          </cell>
        </row>
        <row r="2246">
          <cell r="G2246">
            <v>10</v>
          </cell>
        </row>
        <row r="2247">
          <cell r="G2247">
            <v>10</v>
          </cell>
        </row>
        <row r="2248">
          <cell r="G2248">
            <v>20</v>
          </cell>
        </row>
        <row r="2249">
          <cell r="G2249">
            <v>10</v>
          </cell>
        </row>
        <row r="2250">
          <cell r="G2250">
            <v>75</v>
          </cell>
        </row>
        <row r="2251">
          <cell r="G2251">
            <v>5</v>
          </cell>
        </row>
        <row r="2252">
          <cell r="G2252">
            <v>34</v>
          </cell>
        </row>
        <row r="2253">
          <cell r="G2253">
            <v>2</v>
          </cell>
        </row>
        <row r="2254">
          <cell r="G2254">
            <v>607</v>
          </cell>
        </row>
        <row r="2255">
          <cell r="G2255">
            <v>29</v>
          </cell>
        </row>
        <row r="2258">
          <cell r="G2258">
            <v>1</v>
          </cell>
        </row>
        <row r="2259">
          <cell r="G2259">
            <v>3</v>
          </cell>
        </row>
        <row r="2260">
          <cell r="G2260">
            <v>3</v>
          </cell>
        </row>
        <row r="2261">
          <cell r="G2261">
            <v>36</v>
          </cell>
        </row>
        <row r="2262">
          <cell r="G2262">
            <v>6</v>
          </cell>
        </row>
        <row r="2263">
          <cell r="G2263">
            <v>2</v>
          </cell>
        </row>
        <row r="2264">
          <cell r="G2264">
            <v>2</v>
          </cell>
        </row>
        <row r="2265">
          <cell r="G2265">
            <v>3</v>
          </cell>
        </row>
        <row r="2266">
          <cell r="G2266">
            <v>2</v>
          </cell>
        </row>
        <row r="2267">
          <cell r="G2267">
            <v>2</v>
          </cell>
        </row>
        <row r="2268">
          <cell r="G2268">
            <v>60</v>
          </cell>
        </row>
        <row r="2269">
          <cell r="G2269">
            <v>2</v>
          </cell>
        </row>
        <row r="2270">
          <cell r="G2270">
            <v>2020</v>
          </cell>
        </row>
        <row r="2271">
          <cell r="G2271">
            <v>1212</v>
          </cell>
        </row>
        <row r="2272">
          <cell r="G2272">
            <v>8080</v>
          </cell>
        </row>
        <row r="2273">
          <cell r="G2273">
            <v>1</v>
          </cell>
        </row>
        <row r="2274">
          <cell r="G2274">
            <v>72</v>
          </cell>
        </row>
        <row r="2275">
          <cell r="G2275">
            <v>18</v>
          </cell>
        </row>
        <row r="2276">
          <cell r="G2276">
            <v>5</v>
          </cell>
        </row>
        <row r="2277">
          <cell r="G2277">
            <v>23</v>
          </cell>
        </row>
        <row r="2278">
          <cell r="G2278">
            <v>10</v>
          </cell>
        </row>
        <row r="2279">
          <cell r="G2279">
            <v>10</v>
          </cell>
        </row>
        <row r="2280">
          <cell r="G2280">
            <v>10</v>
          </cell>
        </row>
        <row r="2281">
          <cell r="G2281">
            <v>10</v>
          </cell>
        </row>
        <row r="2282">
          <cell r="G2282">
            <v>20</v>
          </cell>
        </row>
        <row r="2283">
          <cell r="G2283">
            <v>10</v>
          </cell>
        </row>
        <row r="2284">
          <cell r="G2284">
            <v>60</v>
          </cell>
        </row>
        <row r="2285">
          <cell r="G2285">
            <v>5</v>
          </cell>
        </row>
        <row r="2286">
          <cell r="G2286">
            <v>28</v>
          </cell>
        </row>
        <row r="2287">
          <cell r="G2287">
            <v>2</v>
          </cell>
        </row>
        <row r="2288">
          <cell r="G2288">
            <v>464</v>
          </cell>
        </row>
        <row r="2289">
          <cell r="G2289">
            <v>23</v>
          </cell>
        </row>
        <row r="2292">
          <cell r="G2292">
            <v>1</v>
          </cell>
        </row>
        <row r="2293">
          <cell r="G2293">
            <v>3</v>
          </cell>
        </row>
        <row r="2294">
          <cell r="G2294">
            <v>3</v>
          </cell>
        </row>
        <row r="2295">
          <cell r="G2295">
            <v>56</v>
          </cell>
        </row>
        <row r="2296">
          <cell r="G2296">
            <v>2</v>
          </cell>
        </row>
        <row r="2297">
          <cell r="G2297">
            <v>3</v>
          </cell>
        </row>
        <row r="2298">
          <cell r="G2298">
            <v>2</v>
          </cell>
        </row>
        <row r="2299">
          <cell r="G2299">
            <v>3</v>
          </cell>
        </row>
        <row r="2300">
          <cell r="G2300">
            <v>2</v>
          </cell>
        </row>
        <row r="2301">
          <cell r="G2301">
            <v>2</v>
          </cell>
        </row>
        <row r="2302">
          <cell r="G2302">
            <v>77</v>
          </cell>
        </row>
        <row r="2303">
          <cell r="G2303">
            <v>3</v>
          </cell>
        </row>
        <row r="2304">
          <cell r="G2304">
            <v>2415</v>
          </cell>
        </row>
        <row r="2305">
          <cell r="G2305">
            <v>1449</v>
          </cell>
        </row>
        <row r="2306">
          <cell r="G2306">
            <v>9660</v>
          </cell>
        </row>
        <row r="2307">
          <cell r="G2307">
            <v>1</v>
          </cell>
        </row>
        <row r="2308">
          <cell r="G2308">
            <v>112</v>
          </cell>
        </row>
        <row r="2309">
          <cell r="G2309">
            <v>18</v>
          </cell>
        </row>
        <row r="2310">
          <cell r="G2310">
            <v>5</v>
          </cell>
        </row>
        <row r="2311">
          <cell r="G2311">
            <v>33</v>
          </cell>
        </row>
        <row r="2312">
          <cell r="G2312">
            <v>10</v>
          </cell>
        </row>
        <row r="2313">
          <cell r="G2313">
            <v>10</v>
          </cell>
        </row>
        <row r="2314">
          <cell r="G2314">
            <v>10</v>
          </cell>
        </row>
        <row r="2315">
          <cell r="G2315">
            <v>10</v>
          </cell>
        </row>
        <row r="2316">
          <cell r="G2316">
            <v>20</v>
          </cell>
        </row>
        <row r="2317">
          <cell r="G2317">
            <v>10</v>
          </cell>
        </row>
        <row r="2318">
          <cell r="G2318">
            <v>77</v>
          </cell>
        </row>
        <row r="2319">
          <cell r="G2319">
            <v>5</v>
          </cell>
        </row>
        <row r="2320">
          <cell r="G2320">
            <v>38</v>
          </cell>
        </row>
        <row r="2321">
          <cell r="G2321">
            <v>2</v>
          </cell>
        </row>
        <row r="2322">
          <cell r="G2322">
            <v>560</v>
          </cell>
        </row>
        <row r="2323">
          <cell r="G2323">
            <v>33</v>
          </cell>
        </row>
        <row r="2326">
          <cell r="G2326">
            <v>1</v>
          </cell>
        </row>
        <row r="2327">
          <cell r="G2327">
            <v>3</v>
          </cell>
        </row>
        <row r="2328">
          <cell r="G2328">
            <v>3</v>
          </cell>
        </row>
        <row r="2329">
          <cell r="G2329">
            <v>44</v>
          </cell>
        </row>
        <row r="2330">
          <cell r="G2330">
            <v>2</v>
          </cell>
        </row>
        <row r="2331">
          <cell r="G2331">
            <v>3</v>
          </cell>
        </row>
        <row r="2332">
          <cell r="G2332">
            <v>2</v>
          </cell>
        </row>
        <row r="2333">
          <cell r="G2333">
            <v>3</v>
          </cell>
        </row>
        <row r="2334">
          <cell r="G2334">
            <v>2</v>
          </cell>
        </row>
        <row r="2335">
          <cell r="G2335">
            <v>2</v>
          </cell>
        </row>
        <row r="2336">
          <cell r="G2336">
            <v>65</v>
          </cell>
        </row>
        <row r="2337">
          <cell r="G2337">
            <v>3</v>
          </cell>
        </row>
        <row r="2338">
          <cell r="G2338">
            <v>2445</v>
          </cell>
        </row>
        <row r="2339">
          <cell r="G2339">
            <v>1467</v>
          </cell>
        </row>
        <row r="2340">
          <cell r="G2340">
            <v>9780</v>
          </cell>
        </row>
        <row r="2341">
          <cell r="G2341">
            <v>1</v>
          </cell>
        </row>
        <row r="2342">
          <cell r="G2342">
            <v>88</v>
          </cell>
        </row>
        <row r="2343">
          <cell r="G2343">
            <v>18</v>
          </cell>
        </row>
        <row r="2344">
          <cell r="G2344">
            <v>5</v>
          </cell>
        </row>
        <row r="2345">
          <cell r="G2345">
            <v>27</v>
          </cell>
        </row>
        <row r="2346">
          <cell r="G2346">
            <v>10</v>
          </cell>
        </row>
        <row r="2347">
          <cell r="G2347">
            <v>10</v>
          </cell>
        </row>
        <row r="2348">
          <cell r="G2348">
            <v>10</v>
          </cell>
        </row>
        <row r="2349">
          <cell r="G2349">
            <v>10</v>
          </cell>
        </row>
        <row r="2350">
          <cell r="G2350">
            <v>20</v>
          </cell>
        </row>
        <row r="2351">
          <cell r="G2351">
            <v>10</v>
          </cell>
        </row>
        <row r="2352">
          <cell r="G2352">
            <v>65</v>
          </cell>
        </row>
        <row r="2353">
          <cell r="G2353">
            <v>5</v>
          </cell>
        </row>
        <row r="2354">
          <cell r="G2354">
            <v>32</v>
          </cell>
        </row>
        <row r="2355">
          <cell r="G2355">
            <v>2</v>
          </cell>
        </row>
        <row r="2356">
          <cell r="G2356">
            <v>554</v>
          </cell>
        </row>
        <row r="2357">
          <cell r="G2357">
            <v>27</v>
          </cell>
        </row>
        <row r="2360">
          <cell r="G2360">
            <v>1</v>
          </cell>
        </row>
        <row r="2361">
          <cell r="G2361">
            <v>3</v>
          </cell>
        </row>
        <row r="2362">
          <cell r="G2362">
            <v>3</v>
          </cell>
        </row>
        <row r="2363">
          <cell r="G2363">
            <v>34</v>
          </cell>
        </row>
        <row r="2364">
          <cell r="G2364">
            <v>3</v>
          </cell>
        </row>
        <row r="2365">
          <cell r="G2365">
            <v>2</v>
          </cell>
        </row>
        <row r="2366">
          <cell r="G2366">
            <v>2</v>
          </cell>
        </row>
        <row r="2367">
          <cell r="G2367">
            <v>3</v>
          </cell>
        </row>
        <row r="2368">
          <cell r="G2368">
            <v>2</v>
          </cell>
        </row>
        <row r="2369">
          <cell r="G2369">
            <v>2</v>
          </cell>
        </row>
        <row r="2370">
          <cell r="G2370">
            <v>55</v>
          </cell>
        </row>
        <row r="2371">
          <cell r="G2371">
            <v>2</v>
          </cell>
        </row>
        <row r="2372">
          <cell r="G2372">
            <v>1875</v>
          </cell>
        </row>
        <row r="2373">
          <cell r="G2373">
            <v>1125</v>
          </cell>
        </row>
        <row r="2374">
          <cell r="G2374">
            <v>7500</v>
          </cell>
        </row>
        <row r="2375">
          <cell r="G2375">
            <v>1</v>
          </cell>
        </row>
        <row r="2376">
          <cell r="G2376">
            <v>68</v>
          </cell>
        </row>
        <row r="2377">
          <cell r="G2377">
            <v>18</v>
          </cell>
        </row>
        <row r="2378">
          <cell r="G2378">
            <v>5</v>
          </cell>
        </row>
        <row r="2379">
          <cell r="G2379">
            <v>22</v>
          </cell>
        </row>
        <row r="2380">
          <cell r="G2380">
            <v>10</v>
          </cell>
        </row>
        <row r="2381">
          <cell r="G2381">
            <v>10</v>
          </cell>
        </row>
        <row r="2382">
          <cell r="G2382">
            <v>10</v>
          </cell>
        </row>
        <row r="2383">
          <cell r="G2383">
            <v>10</v>
          </cell>
        </row>
        <row r="2384">
          <cell r="G2384">
            <v>20</v>
          </cell>
        </row>
        <row r="2385">
          <cell r="G2385">
            <v>10</v>
          </cell>
        </row>
        <row r="2386">
          <cell r="G2386">
            <v>55</v>
          </cell>
        </row>
        <row r="2387">
          <cell r="G2387">
            <v>5</v>
          </cell>
        </row>
        <row r="2388">
          <cell r="G2388">
            <v>27</v>
          </cell>
        </row>
        <row r="2389">
          <cell r="G2389">
            <v>2</v>
          </cell>
        </row>
        <row r="2390">
          <cell r="G2390">
            <v>430</v>
          </cell>
        </row>
        <row r="2391">
          <cell r="G2391">
            <v>22</v>
          </cell>
        </row>
        <row r="2394">
          <cell r="G2394">
            <v>1</v>
          </cell>
        </row>
        <row r="2395">
          <cell r="G2395">
            <v>3</v>
          </cell>
        </row>
        <row r="2396">
          <cell r="G2396">
            <v>3</v>
          </cell>
        </row>
        <row r="2397">
          <cell r="G2397">
            <v>20</v>
          </cell>
        </row>
        <row r="2398">
          <cell r="G2398">
            <v>2</v>
          </cell>
        </row>
        <row r="2399">
          <cell r="G2399">
            <v>2</v>
          </cell>
        </row>
        <row r="2400">
          <cell r="G2400">
            <v>2</v>
          </cell>
        </row>
        <row r="2401">
          <cell r="G2401">
            <v>3</v>
          </cell>
        </row>
        <row r="2402">
          <cell r="G2402">
            <v>2</v>
          </cell>
        </row>
        <row r="2403">
          <cell r="G2403">
            <v>2</v>
          </cell>
        </row>
        <row r="2404">
          <cell r="G2404">
            <v>40</v>
          </cell>
        </row>
        <row r="2405">
          <cell r="G2405">
            <v>2</v>
          </cell>
        </row>
        <row r="2406">
          <cell r="G2406">
            <v>770</v>
          </cell>
        </row>
        <row r="2407">
          <cell r="G2407">
            <v>462</v>
          </cell>
        </row>
        <row r="2408">
          <cell r="G2408">
            <v>3080</v>
          </cell>
        </row>
        <row r="2409">
          <cell r="G2409">
            <v>1</v>
          </cell>
        </row>
        <row r="2410">
          <cell r="G2410">
            <v>40</v>
          </cell>
        </row>
        <row r="2411">
          <cell r="G2411">
            <v>18</v>
          </cell>
        </row>
        <row r="2412">
          <cell r="G2412">
            <v>5</v>
          </cell>
        </row>
        <row r="2413">
          <cell r="G2413">
            <v>15</v>
          </cell>
        </row>
        <row r="2414">
          <cell r="G2414">
            <v>10</v>
          </cell>
        </row>
        <row r="2415">
          <cell r="G2415">
            <v>10</v>
          </cell>
        </row>
        <row r="2416">
          <cell r="G2416">
            <v>10</v>
          </cell>
        </row>
        <row r="2417">
          <cell r="G2417">
            <v>10</v>
          </cell>
        </row>
        <row r="2418">
          <cell r="G2418">
            <v>20</v>
          </cell>
        </row>
        <row r="2419">
          <cell r="G2419">
            <v>10</v>
          </cell>
        </row>
        <row r="2420">
          <cell r="G2420">
            <v>40</v>
          </cell>
        </row>
        <row r="2421">
          <cell r="G2421">
            <v>5</v>
          </cell>
        </row>
        <row r="2422">
          <cell r="G2422">
            <v>20</v>
          </cell>
        </row>
        <row r="2423">
          <cell r="G2423">
            <v>2</v>
          </cell>
        </row>
        <row r="2424">
          <cell r="G2424">
            <v>194</v>
          </cell>
        </row>
        <row r="2425">
          <cell r="G2425">
            <v>15</v>
          </cell>
        </row>
        <row r="2429">
          <cell r="G2429">
            <v>1</v>
          </cell>
        </row>
        <row r="2430">
          <cell r="G2430">
            <v>3</v>
          </cell>
        </row>
        <row r="2431">
          <cell r="G2431">
            <v>3</v>
          </cell>
        </row>
        <row r="2432">
          <cell r="G2432">
            <v>44</v>
          </cell>
        </row>
        <row r="2433">
          <cell r="G2433">
            <v>2</v>
          </cell>
        </row>
        <row r="2434">
          <cell r="G2434">
            <v>3</v>
          </cell>
        </row>
        <row r="2435">
          <cell r="G2435">
            <v>2</v>
          </cell>
        </row>
        <row r="2436">
          <cell r="G2436">
            <v>3</v>
          </cell>
        </row>
        <row r="2437">
          <cell r="G2437">
            <v>2</v>
          </cell>
        </row>
        <row r="2438">
          <cell r="G2438">
            <v>2</v>
          </cell>
        </row>
        <row r="2439">
          <cell r="G2439">
            <v>65</v>
          </cell>
        </row>
        <row r="2440">
          <cell r="G2440">
            <v>3</v>
          </cell>
        </row>
        <row r="2441">
          <cell r="G2441">
            <v>2465</v>
          </cell>
        </row>
        <row r="2442">
          <cell r="G2442">
            <v>1479</v>
          </cell>
        </row>
        <row r="2443">
          <cell r="G2443">
            <v>9860</v>
          </cell>
        </row>
        <row r="2444">
          <cell r="G2444">
            <v>1</v>
          </cell>
        </row>
        <row r="2445">
          <cell r="G2445">
            <v>88</v>
          </cell>
        </row>
        <row r="2446">
          <cell r="G2446">
            <v>18</v>
          </cell>
        </row>
        <row r="2447">
          <cell r="G2447">
            <v>5</v>
          </cell>
        </row>
        <row r="2448">
          <cell r="G2448">
            <v>27</v>
          </cell>
        </row>
        <row r="2449">
          <cell r="G2449">
            <v>10</v>
          </cell>
        </row>
        <row r="2450">
          <cell r="G2450">
            <v>10</v>
          </cell>
        </row>
        <row r="2451">
          <cell r="G2451">
            <v>10</v>
          </cell>
        </row>
        <row r="2452">
          <cell r="G2452">
            <v>10</v>
          </cell>
        </row>
        <row r="2453">
          <cell r="G2453">
            <v>20</v>
          </cell>
        </row>
        <row r="2454">
          <cell r="G2454">
            <v>10</v>
          </cell>
        </row>
        <row r="2455">
          <cell r="G2455">
            <v>65</v>
          </cell>
        </row>
        <row r="2456">
          <cell r="G2456">
            <v>5</v>
          </cell>
        </row>
        <row r="2457">
          <cell r="G2457">
            <v>32</v>
          </cell>
        </row>
        <row r="2458">
          <cell r="G2458">
            <v>2</v>
          </cell>
        </row>
        <row r="2459">
          <cell r="G2459">
            <v>558</v>
          </cell>
        </row>
        <row r="2460">
          <cell r="G2460">
            <v>27</v>
          </cell>
        </row>
        <row r="2463">
          <cell r="G2463">
            <v>1</v>
          </cell>
        </row>
        <row r="2464">
          <cell r="G2464">
            <v>3</v>
          </cell>
        </row>
        <row r="2465">
          <cell r="G2465">
            <v>3</v>
          </cell>
        </row>
        <row r="2466">
          <cell r="G2466">
            <v>30</v>
          </cell>
        </row>
        <row r="2467">
          <cell r="G2467">
            <v>5</v>
          </cell>
        </row>
        <row r="2468">
          <cell r="G2468">
            <v>2</v>
          </cell>
        </row>
        <row r="2469">
          <cell r="G2469">
            <v>2</v>
          </cell>
        </row>
        <row r="2470">
          <cell r="G2470">
            <v>3</v>
          </cell>
        </row>
        <row r="2471">
          <cell r="G2471">
            <v>2</v>
          </cell>
        </row>
        <row r="2472">
          <cell r="G2472">
            <v>2</v>
          </cell>
        </row>
        <row r="2473">
          <cell r="G2473">
            <v>53</v>
          </cell>
        </row>
        <row r="2474">
          <cell r="G2474">
            <v>2</v>
          </cell>
        </row>
        <row r="2475">
          <cell r="G2475">
            <v>1590</v>
          </cell>
        </row>
        <row r="2476">
          <cell r="G2476">
            <v>954</v>
          </cell>
        </row>
        <row r="2477">
          <cell r="G2477">
            <v>6360</v>
          </cell>
        </row>
        <row r="2478">
          <cell r="G2478">
            <v>1</v>
          </cell>
        </row>
        <row r="2479">
          <cell r="G2479">
            <v>60</v>
          </cell>
        </row>
        <row r="2480">
          <cell r="G2480">
            <v>18</v>
          </cell>
        </row>
        <row r="2481">
          <cell r="G2481">
            <v>5</v>
          </cell>
        </row>
        <row r="2482">
          <cell r="G2482">
            <v>20</v>
          </cell>
        </row>
        <row r="2483">
          <cell r="G2483">
            <v>10</v>
          </cell>
        </row>
        <row r="2484">
          <cell r="G2484">
            <v>10</v>
          </cell>
        </row>
        <row r="2485">
          <cell r="G2485">
            <v>10</v>
          </cell>
        </row>
        <row r="2486">
          <cell r="G2486">
            <v>10</v>
          </cell>
        </row>
        <row r="2487">
          <cell r="G2487">
            <v>20</v>
          </cell>
        </row>
        <row r="2488">
          <cell r="G2488">
            <v>10</v>
          </cell>
        </row>
        <row r="2489">
          <cell r="G2489">
            <v>53</v>
          </cell>
        </row>
        <row r="2490">
          <cell r="G2490">
            <v>5</v>
          </cell>
        </row>
        <row r="2491">
          <cell r="G2491">
            <v>25</v>
          </cell>
        </row>
        <row r="2492">
          <cell r="G2492">
            <v>2</v>
          </cell>
        </row>
        <row r="2493">
          <cell r="G2493">
            <v>371</v>
          </cell>
        </row>
        <row r="2494">
          <cell r="G2494">
            <v>20</v>
          </cell>
        </row>
        <row r="2497">
          <cell r="G2497">
            <v>1</v>
          </cell>
        </row>
        <row r="2498">
          <cell r="G2498">
            <v>3</v>
          </cell>
        </row>
        <row r="2499">
          <cell r="G2499">
            <v>3</v>
          </cell>
        </row>
        <row r="2500">
          <cell r="G2500">
            <v>36</v>
          </cell>
        </row>
        <row r="2501">
          <cell r="G2501">
            <v>6</v>
          </cell>
        </row>
        <row r="2502">
          <cell r="G2502">
            <v>2</v>
          </cell>
        </row>
        <row r="2503">
          <cell r="G2503">
            <v>2</v>
          </cell>
        </row>
        <row r="2504">
          <cell r="G2504">
            <v>3</v>
          </cell>
        </row>
        <row r="2505">
          <cell r="G2505">
            <v>2</v>
          </cell>
        </row>
        <row r="2506">
          <cell r="G2506">
            <v>2</v>
          </cell>
        </row>
        <row r="2507">
          <cell r="G2507">
            <v>60</v>
          </cell>
        </row>
        <row r="2508">
          <cell r="G2508">
            <v>2</v>
          </cell>
        </row>
        <row r="2509">
          <cell r="G2509">
            <v>1985</v>
          </cell>
        </row>
        <row r="2510">
          <cell r="G2510">
            <v>1191</v>
          </cell>
        </row>
        <row r="2511">
          <cell r="G2511">
            <v>7940</v>
          </cell>
        </row>
        <row r="2512">
          <cell r="G2512">
            <v>1</v>
          </cell>
        </row>
        <row r="2513">
          <cell r="G2513">
            <v>72</v>
          </cell>
        </row>
        <row r="2514">
          <cell r="G2514">
            <v>18</v>
          </cell>
        </row>
        <row r="2515">
          <cell r="G2515">
            <v>5</v>
          </cell>
        </row>
        <row r="2516">
          <cell r="G2516">
            <v>23</v>
          </cell>
        </row>
        <row r="2517">
          <cell r="G2517">
            <v>10</v>
          </cell>
        </row>
        <row r="2518">
          <cell r="G2518">
            <v>10</v>
          </cell>
        </row>
        <row r="2519">
          <cell r="G2519">
            <v>10</v>
          </cell>
        </row>
        <row r="2520">
          <cell r="G2520">
            <v>10</v>
          </cell>
        </row>
        <row r="2521">
          <cell r="G2521">
            <v>20</v>
          </cell>
        </row>
        <row r="2522">
          <cell r="G2522">
            <v>10</v>
          </cell>
        </row>
        <row r="2523">
          <cell r="G2523">
            <v>60</v>
          </cell>
        </row>
        <row r="2524">
          <cell r="G2524">
            <v>5</v>
          </cell>
        </row>
        <row r="2525">
          <cell r="G2525">
            <v>28</v>
          </cell>
        </row>
        <row r="2526">
          <cell r="G2526">
            <v>2</v>
          </cell>
        </row>
        <row r="2527">
          <cell r="G2527">
            <v>457</v>
          </cell>
        </row>
        <row r="2528">
          <cell r="G2528">
            <v>23</v>
          </cell>
        </row>
        <row r="2531">
          <cell r="G2531">
            <v>1</v>
          </cell>
        </row>
        <row r="2532">
          <cell r="G2532">
            <v>3</v>
          </cell>
        </row>
        <row r="2533">
          <cell r="G2533">
            <v>3</v>
          </cell>
        </row>
        <row r="2534">
          <cell r="G2534">
            <v>36</v>
          </cell>
        </row>
        <row r="2535">
          <cell r="G2535">
            <v>6</v>
          </cell>
        </row>
        <row r="2536">
          <cell r="G2536">
            <v>2</v>
          </cell>
        </row>
        <row r="2537">
          <cell r="G2537">
            <v>2</v>
          </cell>
        </row>
        <row r="2538">
          <cell r="G2538">
            <v>3</v>
          </cell>
        </row>
        <row r="2539">
          <cell r="G2539">
            <v>2</v>
          </cell>
        </row>
        <row r="2540">
          <cell r="G2540">
            <v>2</v>
          </cell>
        </row>
        <row r="2541">
          <cell r="G2541">
            <v>60</v>
          </cell>
        </row>
        <row r="2542">
          <cell r="G2542">
            <v>2</v>
          </cell>
        </row>
        <row r="2543">
          <cell r="G2543">
            <v>1965</v>
          </cell>
        </row>
        <row r="2544">
          <cell r="G2544">
            <v>1179</v>
          </cell>
        </row>
        <row r="2545">
          <cell r="G2545">
            <v>7860</v>
          </cell>
        </row>
        <row r="2546">
          <cell r="G2546">
            <v>1</v>
          </cell>
        </row>
        <row r="2547">
          <cell r="G2547">
            <v>72</v>
          </cell>
        </row>
        <row r="2548">
          <cell r="G2548">
            <v>18</v>
          </cell>
        </row>
        <row r="2549">
          <cell r="G2549">
            <v>5</v>
          </cell>
        </row>
        <row r="2550">
          <cell r="G2550">
            <v>23</v>
          </cell>
        </row>
        <row r="2551">
          <cell r="G2551">
            <v>10</v>
          </cell>
        </row>
        <row r="2552">
          <cell r="G2552">
            <v>10</v>
          </cell>
        </row>
        <row r="2553">
          <cell r="G2553">
            <v>10</v>
          </cell>
        </row>
        <row r="2554">
          <cell r="G2554">
            <v>10</v>
          </cell>
        </row>
        <row r="2555">
          <cell r="G2555">
            <v>20</v>
          </cell>
        </row>
        <row r="2556">
          <cell r="G2556">
            <v>10</v>
          </cell>
        </row>
        <row r="2557">
          <cell r="G2557">
            <v>60</v>
          </cell>
        </row>
        <row r="2558">
          <cell r="G2558">
            <v>5</v>
          </cell>
        </row>
        <row r="2559">
          <cell r="G2559">
            <v>28</v>
          </cell>
        </row>
        <row r="2560">
          <cell r="G2560">
            <v>2</v>
          </cell>
        </row>
        <row r="2561">
          <cell r="G2561">
            <v>453</v>
          </cell>
        </row>
        <row r="2562">
          <cell r="G2562">
            <v>23</v>
          </cell>
        </row>
        <row r="2566">
          <cell r="G2566">
            <v>1</v>
          </cell>
        </row>
        <row r="2567">
          <cell r="G2567">
            <v>3</v>
          </cell>
        </row>
        <row r="2568">
          <cell r="G2568">
            <v>3</v>
          </cell>
        </row>
        <row r="2569">
          <cell r="G2569">
            <v>34</v>
          </cell>
        </row>
        <row r="2570">
          <cell r="G2570">
            <v>3</v>
          </cell>
        </row>
        <row r="2571">
          <cell r="G2571">
            <v>2</v>
          </cell>
        </row>
        <row r="2572">
          <cell r="G2572">
            <v>2</v>
          </cell>
        </row>
        <row r="2573">
          <cell r="G2573">
            <v>3</v>
          </cell>
        </row>
        <row r="2574">
          <cell r="G2574">
            <v>2</v>
          </cell>
        </row>
        <row r="2575">
          <cell r="G2575">
            <v>2</v>
          </cell>
        </row>
        <row r="2576">
          <cell r="G2576">
            <v>55</v>
          </cell>
        </row>
        <row r="2577">
          <cell r="G2577">
            <v>2</v>
          </cell>
        </row>
        <row r="2578">
          <cell r="G2578">
            <v>1980</v>
          </cell>
        </row>
        <row r="2579">
          <cell r="G2579">
            <v>1188</v>
          </cell>
        </row>
        <row r="2580">
          <cell r="G2580">
            <v>7920</v>
          </cell>
        </row>
        <row r="2581">
          <cell r="G2581">
            <v>1</v>
          </cell>
        </row>
        <row r="2582">
          <cell r="G2582">
            <v>68</v>
          </cell>
        </row>
        <row r="2583">
          <cell r="G2583">
            <v>18</v>
          </cell>
        </row>
        <row r="2584">
          <cell r="G2584">
            <v>5</v>
          </cell>
        </row>
        <row r="2585">
          <cell r="G2585">
            <v>22</v>
          </cell>
        </row>
        <row r="2586">
          <cell r="G2586">
            <v>10</v>
          </cell>
        </row>
        <row r="2587">
          <cell r="G2587">
            <v>10</v>
          </cell>
        </row>
        <row r="2588">
          <cell r="G2588">
            <v>10</v>
          </cell>
        </row>
        <row r="2589">
          <cell r="G2589">
            <v>10</v>
          </cell>
        </row>
        <row r="2590">
          <cell r="G2590">
            <v>20</v>
          </cell>
        </row>
        <row r="2591">
          <cell r="G2591">
            <v>10</v>
          </cell>
        </row>
        <row r="2592">
          <cell r="G2592">
            <v>55</v>
          </cell>
        </row>
        <row r="2593">
          <cell r="G2593">
            <v>5</v>
          </cell>
        </row>
        <row r="2594">
          <cell r="G2594">
            <v>27</v>
          </cell>
        </row>
        <row r="2595">
          <cell r="G2595">
            <v>2</v>
          </cell>
        </row>
        <row r="2596">
          <cell r="G2596">
            <v>451</v>
          </cell>
        </row>
        <row r="2597">
          <cell r="G2597">
            <v>22</v>
          </cell>
        </row>
        <row r="2600">
          <cell r="G2600">
            <v>1</v>
          </cell>
        </row>
        <row r="2601">
          <cell r="G2601">
            <v>3</v>
          </cell>
        </row>
        <row r="2602">
          <cell r="G2602">
            <v>3</v>
          </cell>
        </row>
        <row r="2603">
          <cell r="G2603">
            <v>28</v>
          </cell>
        </row>
        <row r="2604">
          <cell r="G2604">
            <v>3</v>
          </cell>
        </row>
        <row r="2605">
          <cell r="G2605">
            <v>2</v>
          </cell>
        </row>
        <row r="2606">
          <cell r="G2606">
            <v>2</v>
          </cell>
        </row>
        <row r="2607">
          <cell r="G2607">
            <v>3</v>
          </cell>
        </row>
        <row r="2608">
          <cell r="G2608">
            <v>2</v>
          </cell>
        </row>
        <row r="2609">
          <cell r="G2609">
            <v>2</v>
          </cell>
        </row>
        <row r="2610">
          <cell r="G2610">
            <v>49</v>
          </cell>
        </row>
        <row r="2611">
          <cell r="G2611">
            <v>2</v>
          </cell>
        </row>
        <row r="2612">
          <cell r="G2612">
            <v>1490</v>
          </cell>
        </row>
        <row r="2613">
          <cell r="G2613">
            <v>894</v>
          </cell>
        </row>
        <row r="2614">
          <cell r="G2614">
            <v>5960</v>
          </cell>
        </row>
        <row r="2615">
          <cell r="G2615">
            <v>1</v>
          </cell>
        </row>
        <row r="2616">
          <cell r="G2616">
            <v>56</v>
          </cell>
        </row>
        <row r="2617">
          <cell r="G2617">
            <v>18</v>
          </cell>
        </row>
        <row r="2618">
          <cell r="G2618">
            <v>5</v>
          </cell>
        </row>
        <row r="2619">
          <cell r="G2619">
            <v>19</v>
          </cell>
        </row>
        <row r="2620">
          <cell r="G2620">
            <v>10</v>
          </cell>
        </row>
        <row r="2621">
          <cell r="G2621">
            <v>10</v>
          </cell>
        </row>
        <row r="2622">
          <cell r="G2622">
            <v>10</v>
          </cell>
        </row>
        <row r="2623">
          <cell r="G2623">
            <v>10</v>
          </cell>
        </row>
        <row r="2624">
          <cell r="G2624">
            <v>20</v>
          </cell>
        </row>
        <row r="2625">
          <cell r="G2625">
            <v>10</v>
          </cell>
        </row>
        <row r="2626">
          <cell r="G2626">
            <v>49</v>
          </cell>
        </row>
        <row r="2627">
          <cell r="G2627">
            <v>5</v>
          </cell>
        </row>
        <row r="2628">
          <cell r="G2628">
            <v>24</v>
          </cell>
        </row>
        <row r="2629">
          <cell r="G2629">
            <v>2</v>
          </cell>
        </row>
        <row r="2630">
          <cell r="G2630">
            <v>347</v>
          </cell>
        </row>
        <row r="2631">
          <cell r="G2631">
            <v>19</v>
          </cell>
        </row>
        <row r="2634">
          <cell r="G2634">
            <v>1</v>
          </cell>
        </row>
        <row r="2635">
          <cell r="G2635">
            <v>3</v>
          </cell>
        </row>
        <row r="2636">
          <cell r="G2636">
            <v>3</v>
          </cell>
        </row>
        <row r="2637">
          <cell r="G2637">
            <v>26</v>
          </cell>
        </row>
        <row r="2638">
          <cell r="G2638">
            <v>2</v>
          </cell>
        </row>
        <row r="2639">
          <cell r="G2639">
            <v>2</v>
          </cell>
        </row>
        <row r="2640">
          <cell r="G2640">
            <v>2</v>
          </cell>
        </row>
        <row r="2641">
          <cell r="G2641">
            <v>3</v>
          </cell>
        </row>
        <row r="2642">
          <cell r="G2642">
            <v>2</v>
          </cell>
        </row>
        <row r="2643">
          <cell r="G2643">
            <v>2</v>
          </cell>
        </row>
        <row r="2644">
          <cell r="G2644">
            <v>46</v>
          </cell>
        </row>
        <row r="2645">
          <cell r="G2645">
            <v>2</v>
          </cell>
        </row>
        <row r="2646">
          <cell r="G2646">
            <v>1330</v>
          </cell>
        </row>
        <row r="2647">
          <cell r="G2647">
            <v>798</v>
          </cell>
        </row>
        <row r="2648">
          <cell r="G2648">
            <v>5320</v>
          </cell>
        </row>
        <row r="2649">
          <cell r="G2649">
            <v>1</v>
          </cell>
        </row>
        <row r="2650">
          <cell r="G2650">
            <v>52</v>
          </cell>
        </row>
        <row r="2651">
          <cell r="G2651">
            <v>18</v>
          </cell>
        </row>
        <row r="2652">
          <cell r="G2652">
            <v>5</v>
          </cell>
        </row>
        <row r="2653">
          <cell r="G2653">
            <v>18</v>
          </cell>
        </row>
        <row r="2654">
          <cell r="G2654">
            <v>10</v>
          </cell>
        </row>
        <row r="2655">
          <cell r="G2655">
            <v>10</v>
          </cell>
        </row>
        <row r="2656">
          <cell r="G2656">
            <v>10</v>
          </cell>
        </row>
        <row r="2657">
          <cell r="G2657">
            <v>10</v>
          </cell>
        </row>
        <row r="2658">
          <cell r="G2658">
            <v>20</v>
          </cell>
        </row>
        <row r="2659">
          <cell r="G2659">
            <v>10</v>
          </cell>
        </row>
        <row r="2660">
          <cell r="G2660">
            <v>46</v>
          </cell>
        </row>
        <row r="2661">
          <cell r="G2661">
            <v>5</v>
          </cell>
        </row>
        <row r="2662">
          <cell r="G2662">
            <v>23</v>
          </cell>
        </row>
        <row r="2663">
          <cell r="G2663">
            <v>2</v>
          </cell>
        </row>
        <row r="2664">
          <cell r="G2664">
            <v>312</v>
          </cell>
        </row>
        <row r="2665">
          <cell r="G2665">
            <v>18</v>
          </cell>
        </row>
        <row r="2669">
          <cell r="G2669">
            <v>1</v>
          </cell>
        </row>
        <row r="2670">
          <cell r="G2670">
            <v>3</v>
          </cell>
        </row>
        <row r="2671">
          <cell r="G2671">
            <v>3</v>
          </cell>
        </row>
        <row r="2672">
          <cell r="G2672">
            <v>52</v>
          </cell>
        </row>
        <row r="2673">
          <cell r="G2673">
            <v>3</v>
          </cell>
        </row>
        <row r="2674">
          <cell r="G2674">
            <v>3</v>
          </cell>
        </row>
        <row r="2675">
          <cell r="G2675">
            <v>2</v>
          </cell>
        </row>
        <row r="2676">
          <cell r="G2676">
            <v>3</v>
          </cell>
        </row>
        <row r="2677">
          <cell r="G2677">
            <v>2</v>
          </cell>
        </row>
        <row r="2678">
          <cell r="G2678">
            <v>2</v>
          </cell>
        </row>
        <row r="2679">
          <cell r="G2679">
            <v>74</v>
          </cell>
        </row>
        <row r="2680">
          <cell r="G2680">
            <v>3</v>
          </cell>
        </row>
        <row r="2681">
          <cell r="G2681">
            <v>2965</v>
          </cell>
        </row>
        <row r="2682">
          <cell r="G2682">
            <v>1779</v>
          </cell>
        </row>
        <row r="2683">
          <cell r="G2683">
            <v>11860</v>
          </cell>
        </row>
        <row r="2684">
          <cell r="G2684">
            <v>1</v>
          </cell>
        </row>
        <row r="2685">
          <cell r="G2685">
            <v>104</v>
          </cell>
        </row>
        <row r="2686">
          <cell r="G2686">
            <v>18</v>
          </cell>
        </row>
        <row r="2687">
          <cell r="G2687">
            <v>5</v>
          </cell>
        </row>
        <row r="2688">
          <cell r="G2688">
            <v>31</v>
          </cell>
        </row>
        <row r="2689">
          <cell r="G2689">
            <v>10</v>
          </cell>
        </row>
        <row r="2690">
          <cell r="G2690">
            <v>10</v>
          </cell>
        </row>
        <row r="2691">
          <cell r="G2691">
            <v>10</v>
          </cell>
        </row>
        <row r="2692">
          <cell r="G2692">
            <v>10</v>
          </cell>
        </row>
        <row r="2693">
          <cell r="G2693">
            <v>20</v>
          </cell>
        </row>
        <row r="2694">
          <cell r="G2694">
            <v>10</v>
          </cell>
        </row>
        <row r="2695">
          <cell r="G2695">
            <v>74</v>
          </cell>
        </row>
        <row r="2696">
          <cell r="G2696">
            <v>5</v>
          </cell>
        </row>
        <row r="2697">
          <cell r="G2697">
            <v>36</v>
          </cell>
        </row>
        <row r="2698">
          <cell r="G2698">
            <v>2</v>
          </cell>
        </row>
        <row r="2699">
          <cell r="G2699">
            <v>667</v>
          </cell>
        </row>
        <row r="2700">
          <cell r="G2700">
            <v>31</v>
          </cell>
        </row>
        <row r="2703">
          <cell r="G2703">
            <v>1</v>
          </cell>
        </row>
        <row r="2704">
          <cell r="G2704">
            <v>3</v>
          </cell>
        </row>
        <row r="2705">
          <cell r="G2705">
            <v>3</v>
          </cell>
        </row>
        <row r="2706">
          <cell r="G2706">
            <v>18</v>
          </cell>
        </row>
        <row r="2707">
          <cell r="G2707">
            <v>3</v>
          </cell>
        </row>
        <row r="2708">
          <cell r="G2708">
            <v>2</v>
          </cell>
        </row>
        <row r="2709">
          <cell r="G2709">
            <v>2</v>
          </cell>
        </row>
        <row r="2710">
          <cell r="G2710">
            <v>3</v>
          </cell>
        </row>
        <row r="2711">
          <cell r="G2711">
            <v>2</v>
          </cell>
        </row>
        <row r="2712">
          <cell r="G2712">
            <v>2</v>
          </cell>
        </row>
        <row r="2713">
          <cell r="G2713">
            <v>39</v>
          </cell>
        </row>
        <row r="2714">
          <cell r="G2714">
            <v>2</v>
          </cell>
        </row>
        <row r="2715">
          <cell r="G2715">
            <v>925</v>
          </cell>
        </row>
        <row r="2716">
          <cell r="G2716">
            <v>555</v>
          </cell>
        </row>
        <row r="2717">
          <cell r="G2717">
            <v>3700</v>
          </cell>
        </row>
        <row r="2718">
          <cell r="G2718">
            <v>1</v>
          </cell>
        </row>
        <row r="2719">
          <cell r="G2719">
            <v>36</v>
          </cell>
        </row>
        <row r="2720">
          <cell r="G2720">
            <v>18</v>
          </cell>
        </row>
        <row r="2721">
          <cell r="G2721">
            <v>5</v>
          </cell>
        </row>
        <row r="2722">
          <cell r="G2722">
            <v>14</v>
          </cell>
        </row>
        <row r="2723">
          <cell r="G2723">
            <v>10</v>
          </cell>
        </row>
        <row r="2724">
          <cell r="G2724">
            <v>10</v>
          </cell>
        </row>
        <row r="2725">
          <cell r="G2725">
            <v>10</v>
          </cell>
        </row>
        <row r="2726">
          <cell r="G2726">
            <v>10</v>
          </cell>
        </row>
        <row r="2727">
          <cell r="G2727">
            <v>20</v>
          </cell>
        </row>
        <row r="2728">
          <cell r="G2728">
            <v>10</v>
          </cell>
        </row>
        <row r="2729">
          <cell r="G2729">
            <v>39</v>
          </cell>
        </row>
        <row r="2730">
          <cell r="G2730">
            <v>5</v>
          </cell>
        </row>
        <row r="2731">
          <cell r="G2731">
            <v>19</v>
          </cell>
        </row>
        <row r="2732">
          <cell r="G2732">
            <v>2</v>
          </cell>
        </row>
        <row r="2733">
          <cell r="G2733">
            <v>224</v>
          </cell>
        </row>
        <row r="2734">
          <cell r="G2734">
            <v>14</v>
          </cell>
        </row>
        <row r="2737">
          <cell r="G2737">
            <v>1</v>
          </cell>
        </row>
        <row r="2738">
          <cell r="G2738">
            <v>3</v>
          </cell>
        </row>
        <row r="2739">
          <cell r="G2739">
            <v>3</v>
          </cell>
        </row>
        <row r="2740">
          <cell r="G2740">
            <v>22</v>
          </cell>
        </row>
        <row r="2741">
          <cell r="G2741">
            <v>3</v>
          </cell>
        </row>
        <row r="2742">
          <cell r="G2742">
            <v>2</v>
          </cell>
        </row>
        <row r="2743">
          <cell r="G2743">
            <v>2</v>
          </cell>
        </row>
        <row r="2744">
          <cell r="G2744">
            <v>3</v>
          </cell>
        </row>
        <row r="2745">
          <cell r="G2745">
            <v>2</v>
          </cell>
        </row>
        <row r="2746">
          <cell r="G2746">
            <v>2</v>
          </cell>
        </row>
        <row r="2747">
          <cell r="G2747">
            <v>43</v>
          </cell>
        </row>
        <row r="2748">
          <cell r="G2748">
            <v>2</v>
          </cell>
        </row>
        <row r="2749">
          <cell r="G2749">
            <v>1100</v>
          </cell>
        </row>
        <row r="2750">
          <cell r="G2750">
            <v>660</v>
          </cell>
        </row>
        <row r="2751">
          <cell r="G2751">
            <v>4400</v>
          </cell>
        </row>
        <row r="2752">
          <cell r="G2752">
            <v>1</v>
          </cell>
        </row>
        <row r="2753">
          <cell r="G2753">
            <v>44</v>
          </cell>
        </row>
        <row r="2754">
          <cell r="G2754">
            <v>18</v>
          </cell>
        </row>
        <row r="2755">
          <cell r="G2755">
            <v>5</v>
          </cell>
        </row>
        <row r="2756">
          <cell r="G2756">
            <v>16</v>
          </cell>
        </row>
        <row r="2757">
          <cell r="G2757">
            <v>10</v>
          </cell>
        </row>
        <row r="2758">
          <cell r="G2758">
            <v>10</v>
          </cell>
        </row>
        <row r="2759">
          <cell r="G2759">
            <v>10</v>
          </cell>
        </row>
        <row r="2760">
          <cell r="G2760">
            <v>10</v>
          </cell>
        </row>
        <row r="2761">
          <cell r="G2761">
            <v>20</v>
          </cell>
        </row>
        <row r="2762">
          <cell r="G2762">
            <v>10</v>
          </cell>
        </row>
        <row r="2763">
          <cell r="G2763">
            <v>43</v>
          </cell>
        </row>
        <row r="2764">
          <cell r="G2764">
            <v>5</v>
          </cell>
        </row>
        <row r="2765">
          <cell r="G2765">
            <v>21</v>
          </cell>
        </row>
        <row r="2766">
          <cell r="G2766">
            <v>2</v>
          </cell>
        </row>
        <row r="2767">
          <cell r="G2767">
            <v>263</v>
          </cell>
        </row>
        <row r="2768">
          <cell r="G2768">
            <v>16</v>
          </cell>
        </row>
        <row r="2771">
          <cell r="G2771">
            <v>1</v>
          </cell>
        </row>
        <row r="2772">
          <cell r="G2772">
            <v>3</v>
          </cell>
        </row>
        <row r="2773">
          <cell r="G2773">
            <v>3</v>
          </cell>
        </row>
        <row r="2774">
          <cell r="G2774">
            <v>38</v>
          </cell>
        </row>
        <row r="2775">
          <cell r="G2775">
            <v>2</v>
          </cell>
        </row>
        <row r="2776">
          <cell r="G2776">
            <v>2</v>
          </cell>
        </row>
        <row r="2777">
          <cell r="G2777">
            <v>2</v>
          </cell>
        </row>
        <row r="2778">
          <cell r="G2778">
            <v>3</v>
          </cell>
        </row>
        <row r="2779">
          <cell r="G2779">
            <v>2</v>
          </cell>
        </row>
        <row r="2780">
          <cell r="G2780">
            <v>2</v>
          </cell>
        </row>
        <row r="2781">
          <cell r="G2781">
            <v>58</v>
          </cell>
        </row>
        <row r="2782">
          <cell r="G2782">
            <v>2</v>
          </cell>
        </row>
        <row r="2783">
          <cell r="G2783">
            <v>2170</v>
          </cell>
        </row>
        <row r="2784">
          <cell r="G2784">
            <v>1302</v>
          </cell>
        </row>
        <row r="2785">
          <cell r="G2785">
            <v>8680</v>
          </cell>
        </row>
        <row r="2786">
          <cell r="G2786">
            <v>1</v>
          </cell>
        </row>
        <row r="2787">
          <cell r="G2787">
            <v>76</v>
          </cell>
        </row>
        <row r="2788">
          <cell r="G2788">
            <v>18</v>
          </cell>
        </row>
        <row r="2789">
          <cell r="G2789">
            <v>5</v>
          </cell>
        </row>
        <row r="2790">
          <cell r="G2790">
            <v>24</v>
          </cell>
        </row>
        <row r="2791">
          <cell r="G2791">
            <v>10</v>
          </cell>
        </row>
        <row r="2792">
          <cell r="G2792">
            <v>10</v>
          </cell>
        </row>
        <row r="2793">
          <cell r="G2793">
            <v>10</v>
          </cell>
        </row>
        <row r="2794">
          <cell r="G2794">
            <v>10</v>
          </cell>
        </row>
        <row r="2795">
          <cell r="G2795">
            <v>20</v>
          </cell>
        </row>
        <row r="2796">
          <cell r="G2796">
            <v>10</v>
          </cell>
        </row>
        <row r="2797">
          <cell r="G2797">
            <v>58</v>
          </cell>
        </row>
        <row r="2798">
          <cell r="G2798">
            <v>5</v>
          </cell>
        </row>
        <row r="2799">
          <cell r="G2799">
            <v>29</v>
          </cell>
        </row>
        <row r="2800">
          <cell r="G2800">
            <v>2</v>
          </cell>
        </row>
        <row r="2801">
          <cell r="G2801">
            <v>492</v>
          </cell>
        </row>
        <row r="2802">
          <cell r="G2802">
            <v>24</v>
          </cell>
        </row>
        <row r="2806">
          <cell r="G2806">
            <v>1</v>
          </cell>
        </row>
        <row r="2807">
          <cell r="G2807">
            <v>3</v>
          </cell>
        </row>
        <row r="2808">
          <cell r="G2808">
            <v>3</v>
          </cell>
        </row>
        <row r="2809">
          <cell r="G2809">
            <v>34</v>
          </cell>
        </row>
        <row r="2810">
          <cell r="G2810">
            <v>3</v>
          </cell>
        </row>
        <row r="2811">
          <cell r="G2811">
            <v>2</v>
          </cell>
        </row>
        <row r="2812">
          <cell r="G2812">
            <v>2</v>
          </cell>
        </row>
        <row r="2813">
          <cell r="G2813">
            <v>3</v>
          </cell>
        </row>
        <row r="2814">
          <cell r="G2814">
            <v>2</v>
          </cell>
        </row>
        <row r="2815">
          <cell r="G2815">
            <v>2</v>
          </cell>
        </row>
        <row r="2816">
          <cell r="G2816">
            <v>55</v>
          </cell>
        </row>
        <row r="2817">
          <cell r="G2817">
            <v>2</v>
          </cell>
        </row>
        <row r="2818">
          <cell r="G2818">
            <v>1895</v>
          </cell>
        </row>
        <row r="2819">
          <cell r="G2819">
            <v>1137</v>
          </cell>
        </row>
        <row r="2820">
          <cell r="G2820">
            <v>7580</v>
          </cell>
        </row>
        <row r="2821">
          <cell r="G2821">
            <v>1</v>
          </cell>
        </row>
        <row r="2822">
          <cell r="G2822">
            <v>68</v>
          </cell>
        </row>
        <row r="2823">
          <cell r="G2823">
            <v>18</v>
          </cell>
        </row>
        <row r="2824">
          <cell r="G2824">
            <v>5</v>
          </cell>
        </row>
        <row r="2825">
          <cell r="G2825">
            <v>22</v>
          </cell>
        </row>
        <row r="2826">
          <cell r="G2826">
            <v>10</v>
          </cell>
        </row>
        <row r="2827">
          <cell r="G2827">
            <v>10</v>
          </cell>
        </row>
        <row r="2828">
          <cell r="G2828">
            <v>10</v>
          </cell>
        </row>
        <row r="2829">
          <cell r="G2829">
            <v>10</v>
          </cell>
        </row>
        <row r="2830">
          <cell r="G2830">
            <v>20</v>
          </cell>
        </row>
        <row r="2831">
          <cell r="G2831">
            <v>10</v>
          </cell>
        </row>
        <row r="2832">
          <cell r="G2832">
            <v>55</v>
          </cell>
        </row>
        <row r="2833">
          <cell r="G2833">
            <v>5</v>
          </cell>
        </row>
        <row r="2834">
          <cell r="G2834">
            <v>27</v>
          </cell>
        </row>
        <row r="2835">
          <cell r="G2835">
            <v>2</v>
          </cell>
        </row>
        <row r="2836">
          <cell r="G2836">
            <v>434</v>
          </cell>
        </row>
        <row r="2837">
          <cell r="G2837">
            <v>22</v>
          </cell>
        </row>
        <row r="2840">
          <cell r="G2840">
            <v>1</v>
          </cell>
        </row>
        <row r="2841">
          <cell r="G2841">
            <v>3</v>
          </cell>
        </row>
        <row r="2842">
          <cell r="G2842">
            <v>3</v>
          </cell>
        </row>
        <row r="2843">
          <cell r="G2843">
            <v>18</v>
          </cell>
        </row>
        <row r="2844">
          <cell r="G2844">
            <v>3</v>
          </cell>
        </row>
        <row r="2845">
          <cell r="G2845">
            <v>2</v>
          </cell>
        </row>
        <row r="2846">
          <cell r="G2846">
            <v>2</v>
          </cell>
        </row>
        <row r="2847">
          <cell r="G2847">
            <v>3</v>
          </cell>
        </row>
        <row r="2848">
          <cell r="G2848">
            <v>2</v>
          </cell>
        </row>
        <row r="2849">
          <cell r="G2849">
            <v>2</v>
          </cell>
        </row>
        <row r="2850">
          <cell r="G2850">
            <v>39</v>
          </cell>
        </row>
        <row r="2851">
          <cell r="G2851">
            <v>2</v>
          </cell>
        </row>
        <row r="2852">
          <cell r="G2852">
            <v>955</v>
          </cell>
        </row>
        <row r="2853">
          <cell r="G2853">
            <v>573</v>
          </cell>
        </row>
        <row r="2854">
          <cell r="G2854">
            <v>3820</v>
          </cell>
        </row>
        <row r="2855">
          <cell r="G2855">
            <v>1</v>
          </cell>
        </row>
        <row r="2856">
          <cell r="G2856">
            <v>36</v>
          </cell>
        </row>
        <row r="2857">
          <cell r="G2857">
            <v>18</v>
          </cell>
        </row>
        <row r="2858">
          <cell r="G2858">
            <v>5</v>
          </cell>
        </row>
        <row r="2859">
          <cell r="G2859">
            <v>14</v>
          </cell>
        </row>
        <row r="2860">
          <cell r="G2860">
            <v>10</v>
          </cell>
        </row>
        <row r="2861">
          <cell r="G2861">
            <v>10</v>
          </cell>
        </row>
        <row r="2862">
          <cell r="G2862">
            <v>10</v>
          </cell>
        </row>
        <row r="2863">
          <cell r="G2863">
            <v>10</v>
          </cell>
        </row>
        <row r="2864">
          <cell r="G2864">
            <v>20</v>
          </cell>
        </row>
        <row r="2865">
          <cell r="G2865">
            <v>10</v>
          </cell>
        </row>
        <row r="2866">
          <cell r="G2866">
            <v>39</v>
          </cell>
        </row>
        <row r="2867">
          <cell r="G2867">
            <v>5</v>
          </cell>
        </row>
        <row r="2868">
          <cell r="G2868">
            <v>19</v>
          </cell>
        </row>
        <row r="2869">
          <cell r="G2869">
            <v>2</v>
          </cell>
        </row>
        <row r="2870">
          <cell r="G2870">
            <v>230</v>
          </cell>
        </row>
        <row r="2871">
          <cell r="G2871">
            <v>14</v>
          </cell>
        </row>
        <row r="2876">
          <cell r="G2876">
            <v>1</v>
          </cell>
        </row>
        <row r="2877">
          <cell r="G2877">
            <v>3</v>
          </cell>
        </row>
        <row r="2878">
          <cell r="G2878">
            <v>3</v>
          </cell>
        </row>
        <row r="2879">
          <cell r="G2879">
            <v>56</v>
          </cell>
        </row>
        <row r="2880">
          <cell r="G2880">
            <v>2</v>
          </cell>
        </row>
        <row r="2881">
          <cell r="G2881">
            <v>3</v>
          </cell>
        </row>
        <row r="2882">
          <cell r="G2882">
            <v>2</v>
          </cell>
        </row>
        <row r="2883">
          <cell r="G2883">
            <v>3</v>
          </cell>
        </row>
        <row r="2884">
          <cell r="G2884">
            <v>2</v>
          </cell>
        </row>
        <row r="2885">
          <cell r="G2885">
            <v>2</v>
          </cell>
        </row>
        <row r="2886">
          <cell r="G2886">
            <v>77</v>
          </cell>
        </row>
        <row r="2887">
          <cell r="G2887">
            <v>3</v>
          </cell>
        </row>
        <row r="2888">
          <cell r="G2888">
            <v>3135</v>
          </cell>
        </row>
        <row r="2889">
          <cell r="G2889">
            <v>1881</v>
          </cell>
        </row>
        <row r="2890">
          <cell r="G2890">
            <v>12540</v>
          </cell>
        </row>
        <row r="2891">
          <cell r="G2891">
            <v>1</v>
          </cell>
        </row>
        <row r="2892">
          <cell r="G2892">
            <v>112</v>
          </cell>
        </row>
        <row r="2893">
          <cell r="G2893">
            <v>18</v>
          </cell>
        </row>
        <row r="2894">
          <cell r="G2894">
            <v>5</v>
          </cell>
        </row>
        <row r="2895">
          <cell r="G2895">
            <v>33</v>
          </cell>
        </row>
        <row r="2896">
          <cell r="G2896">
            <v>10</v>
          </cell>
        </row>
        <row r="2897">
          <cell r="G2897">
            <v>10</v>
          </cell>
        </row>
        <row r="2898">
          <cell r="G2898">
            <v>10</v>
          </cell>
        </row>
        <row r="2899">
          <cell r="G2899">
            <v>10</v>
          </cell>
        </row>
        <row r="2900">
          <cell r="G2900">
            <v>20</v>
          </cell>
        </row>
        <row r="2901">
          <cell r="G2901">
            <v>10</v>
          </cell>
        </row>
        <row r="2902">
          <cell r="G2902">
            <v>77</v>
          </cell>
        </row>
        <row r="2903">
          <cell r="G2903">
            <v>5</v>
          </cell>
        </row>
        <row r="2904">
          <cell r="G2904">
            <v>38</v>
          </cell>
        </row>
        <row r="2905">
          <cell r="G2905">
            <v>2</v>
          </cell>
        </row>
        <row r="2906">
          <cell r="G2906">
            <v>704</v>
          </cell>
        </row>
        <row r="2907">
          <cell r="G2907">
            <v>33</v>
          </cell>
        </row>
        <row r="2910">
          <cell r="G2910">
            <v>1</v>
          </cell>
        </row>
        <row r="2911">
          <cell r="G2911">
            <v>3</v>
          </cell>
        </row>
        <row r="2912">
          <cell r="G2912">
            <v>3</v>
          </cell>
        </row>
        <row r="2913">
          <cell r="G2913">
            <v>38</v>
          </cell>
        </row>
        <row r="2914">
          <cell r="G2914">
            <v>2</v>
          </cell>
        </row>
        <row r="2915">
          <cell r="G2915">
            <v>2</v>
          </cell>
        </row>
        <row r="2916">
          <cell r="G2916">
            <v>2</v>
          </cell>
        </row>
        <row r="2917">
          <cell r="G2917">
            <v>3</v>
          </cell>
        </row>
        <row r="2918">
          <cell r="G2918">
            <v>2</v>
          </cell>
        </row>
        <row r="2919">
          <cell r="G2919">
            <v>2</v>
          </cell>
        </row>
        <row r="2920">
          <cell r="G2920">
            <v>58</v>
          </cell>
        </row>
        <row r="2921">
          <cell r="G2921">
            <v>2</v>
          </cell>
        </row>
        <row r="2922">
          <cell r="G2922">
            <v>2065</v>
          </cell>
        </row>
        <row r="2923">
          <cell r="G2923">
            <v>1239</v>
          </cell>
        </row>
        <row r="2924">
          <cell r="G2924">
            <v>8260</v>
          </cell>
        </row>
        <row r="2925">
          <cell r="G2925">
            <v>1</v>
          </cell>
        </row>
        <row r="2926">
          <cell r="G2926">
            <v>76</v>
          </cell>
        </row>
        <row r="2927">
          <cell r="G2927">
            <v>18</v>
          </cell>
        </row>
        <row r="2928">
          <cell r="G2928">
            <v>5</v>
          </cell>
        </row>
        <row r="2929">
          <cell r="G2929">
            <v>24</v>
          </cell>
        </row>
        <row r="2930">
          <cell r="G2930">
            <v>10</v>
          </cell>
        </row>
        <row r="2931">
          <cell r="G2931">
            <v>10</v>
          </cell>
        </row>
        <row r="2932">
          <cell r="G2932">
            <v>10</v>
          </cell>
        </row>
        <row r="2933">
          <cell r="G2933">
            <v>10</v>
          </cell>
        </row>
        <row r="2934">
          <cell r="G2934">
            <v>20</v>
          </cell>
        </row>
        <row r="2935">
          <cell r="G2935">
            <v>10</v>
          </cell>
        </row>
        <row r="2936">
          <cell r="G2936">
            <v>58</v>
          </cell>
        </row>
        <row r="2937">
          <cell r="G2937">
            <v>5</v>
          </cell>
        </row>
        <row r="2938">
          <cell r="G2938">
            <v>29</v>
          </cell>
        </row>
        <row r="2939">
          <cell r="G2939">
            <v>2</v>
          </cell>
        </row>
        <row r="2940">
          <cell r="G2940">
            <v>471</v>
          </cell>
        </row>
        <row r="2941">
          <cell r="G2941">
            <v>24</v>
          </cell>
        </row>
        <row r="2944">
          <cell r="G2944">
            <v>1</v>
          </cell>
        </row>
        <row r="2945">
          <cell r="G2945">
            <v>3</v>
          </cell>
        </row>
        <row r="2946">
          <cell r="G2946">
            <v>3</v>
          </cell>
        </row>
        <row r="2947">
          <cell r="G2947">
            <v>28</v>
          </cell>
        </row>
        <row r="2948">
          <cell r="G2948">
            <v>3</v>
          </cell>
        </row>
        <row r="2949">
          <cell r="G2949">
            <v>2</v>
          </cell>
        </row>
        <row r="2950">
          <cell r="G2950">
            <v>2</v>
          </cell>
        </row>
        <row r="2951">
          <cell r="G2951">
            <v>3</v>
          </cell>
        </row>
        <row r="2952">
          <cell r="G2952">
            <v>2</v>
          </cell>
        </row>
        <row r="2953">
          <cell r="G2953">
            <v>2</v>
          </cell>
        </row>
        <row r="2954">
          <cell r="G2954">
            <v>49</v>
          </cell>
        </row>
        <row r="2955">
          <cell r="G2955">
            <v>2</v>
          </cell>
        </row>
        <row r="2956">
          <cell r="G2956">
            <v>1555</v>
          </cell>
        </row>
        <row r="2957">
          <cell r="G2957">
            <v>933</v>
          </cell>
        </row>
        <row r="2958">
          <cell r="G2958">
            <v>6220</v>
          </cell>
        </row>
        <row r="2959">
          <cell r="G2959">
            <v>1</v>
          </cell>
        </row>
        <row r="2960">
          <cell r="G2960">
            <v>56</v>
          </cell>
        </row>
        <row r="2961">
          <cell r="G2961">
            <v>18</v>
          </cell>
        </row>
        <row r="2962">
          <cell r="G2962">
            <v>5</v>
          </cell>
        </row>
        <row r="2963">
          <cell r="G2963">
            <v>19</v>
          </cell>
        </row>
        <row r="2964">
          <cell r="G2964">
            <v>10</v>
          </cell>
        </row>
        <row r="2965">
          <cell r="G2965">
            <v>10</v>
          </cell>
        </row>
        <row r="2966">
          <cell r="G2966">
            <v>10</v>
          </cell>
        </row>
        <row r="2967">
          <cell r="G2967">
            <v>10</v>
          </cell>
        </row>
        <row r="2968">
          <cell r="G2968">
            <v>20</v>
          </cell>
        </row>
        <row r="2969">
          <cell r="G2969">
            <v>10</v>
          </cell>
        </row>
        <row r="2970">
          <cell r="G2970">
            <v>49</v>
          </cell>
        </row>
        <row r="2971">
          <cell r="G2971">
            <v>5</v>
          </cell>
        </row>
        <row r="2972">
          <cell r="G2972">
            <v>24</v>
          </cell>
        </row>
        <row r="2973">
          <cell r="G2973">
            <v>2</v>
          </cell>
        </row>
        <row r="2974">
          <cell r="G2974">
            <v>360</v>
          </cell>
        </row>
        <row r="2975">
          <cell r="G2975">
            <v>19</v>
          </cell>
        </row>
        <row r="2978">
          <cell r="G2978">
            <v>1</v>
          </cell>
        </row>
        <row r="2979">
          <cell r="G2979">
            <v>3</v>
          </cell>
        </row>
        <row r="2980">
          <cell r="G2980">
            <v>3</v>
          </cell>
        </row>
        <row r="2981">
          <cell r="G2981">
            <v>24</v>
          </cell>
        </row>
        <row r="2982">
          <cell r="G2982">
            <v>4</v>
          </cell>
        </row>
        <row r="2983">
          <cell r="G2983">
            <v>2</v>
          </cell>
        </row>
        <row r="2984">
          <cell r="G2984">
            <v>2</v>
          </cell>
        </row>
        <row r="2985">
          <cell r="G2985">
            <v>3</v>
          </cell>
        </row>
        <row r="2986">
          <cell r="G2986">
            <v>2</v>
          </cell>
        </row>
        <row r="2987">
          <cell r="G2987">
            <v>2</v>
          </cell>
        </row>
        <row r="2988">
          <cell r="G2988">
            <v>46</v>
          </cell>
        </row>
        <row r="2989">
          <cell r="G2989">
            <v>2</v>
          </cell>
        </row>
        <row r="2990">
          <cell r="G2990">
            <v>1315</v>
          </cell>
        </row>
        <row r="2991">
          <cell r="G2991">
            <v>789</v>
          </cell>
        </row>
        <row r="2992">
          <cell r="G2992">
            <v>5260</v>
          </cell>
        </row>
        <row r="2993">
          <cell r="G2993">
            <v>1</v>
          </cell>
        </row>
        <row r="2994">
          <cell r="G2994">
            <v>48</v>
          </cell>
        </row>
        <row r="2995">
          <cell r="G2995">
            <v>18</v>
          </cell>
        </row>
        <row r="2996">
          <cell r="G2996">
            <v>5</v>
          </cell>
        </row>
        <row r="2997">
          <cell r="G2997">
            <v>17</v>
          </cell>
        </row>
        <row r="2998">
          <cell r="G2998">
            <v>10</v>
          </cell>
        </row>
        <row r="2999">
          <cell r="G2999">
            <v>10</v>
          </cell>
        </row>
        <row r="3000">
          <cell r="G3000">
            <v>10</v>
          </cell>
        </row>
        <row r="3001">
          <cell r="G3001">
            <v>10</v>
          </cell>
        </row>
        <row r="3002">
          <cell r="G3002">
            <v>20</v>
          </cell>
        </row>
        <row r="3003">
          <cell r="G3003">
            <v>10</v>
          </cell>
        </row>
        <row r="3004">
          <cell r="G3004">
            <v>46</v>
          </cell>
        </row>
        <row r="3005">
          <cell r="G3005">
            <v>5</v>
          </cell>
        </row>
        <row r="3006">
          <cell r="G3006">
            <v>22</v>
          </cell>
        </row>
        <row r="3007">
          <cell r="G3007">
            <v>2</v>
          </cell>
        </row>
        <row r="3008">
          <cell r="G3008">
            <v>309</v>
          </cell>
        </row>
        <row r="3009">
          <cell r="G3009">
            <v>17</v>
          </cell>
        </row>
        <row r="3013">
          <cell r="G3013">
            <v>1</v>
          </cell>
        </row>
        <row r="3014">
          <cell r="G3014">
            <v>3</v>
          </cell>
        </row>
        <row r="3015">
          <cell r="G3015">
            <v>3</v>
          </cell>
        </row>
        <row r="3016">
          <cell r="G3016">
            <v>44</v>
          </cell>
        </row>
        <row r="3017">
          <cell r="G3017">
            <v>2</v>
          </cell>
        </row>
        <row r="3018">
          <cell r="G3018">
            <v>3</v>
          </cell>
        </row>
        <row r="3019">
          <cell r="G3019">
            <v>2</v>
          </cell>
        </row>
        <row r="3020">
          <cell r="G3020">
            <v>3</v>
          </cell>
        </row>
        <row r="3021">
          <cell r="G3021">
            <v>2</v>
          </cell>
        </row>
        <row r="3022">
          <cell r="G3022">
            <v>2</v>
          </cell>
        </row>
        <row r="3023">
          <cell r="G3023">
            <v>65</v>
          </cell>
        </row>
        <row r="3024">
          <cell r="G3024">
            <v>3</v>
          </cell>
        </row>
        <row r="3025">
          <cell r="G3025">
            <v>2490</v>
          </cell>
        </row>
        <row r="3026">
          <cell r="G3026">
            <v>1494</v>
          </cell>
        </row>
        <row r="3027">
          <cell r="G3027">
            <v>9960</v>
          </cell>
        </row>
        <row r="3028">
          <cell r="G3028">
            <v>1</v>
          </cell>
        </row>
        <row r="3029">
          <cell r="G3029">
            <v>88</v>
          </cell>
        </row>
        <row r="3030">
          <cell r="G3030">
            <v>18</v>
          </cell>
        </row>
        <row r="3031">
          <cell r="G3031">
            <v>5</v>
          </cell>
        </row>
        <row r="3032">
          <cell r="G3032">
            <v>27</v>
          </cell>
        </row>
        <row r="3033">
          <cell r="G3033">
            <v>10</v>
          </cell>
        </row>
        <row r="3034">
          <cell r="G3034">
            <v>10</v>
          </cell>
        </row>
        <row r="3035">
          <cell r="G3035">
            <v>10</v>
          </cell>
        </row>
        <row r="3036">
          <cell r="G3036">
            <v>10</v>
          </cell>
        </row>
        <row r="3037">
          <cell r="G3037">
            <v>20</v>
          </cell>
        </row>
        <row r="3038">
          <cell r="G3038">
            <v>10</v>
          </cell>
        </row>
        <row r="3039">
          <cell r="G3039">
            <v>65</v>
          </cell>
        </row>
        <row r="3040">
          <cell r="G3040">
            <v>5</v>
          </cell>
        </row>
        <row r="3041">
          <cell r="G3041">
            <v>32</v>
          </cell>
        </row>
        <row r="3042">
          <cell r="G3042">
            <v>2</v>
          </cell>
        </row>
        <row r="3043">
          <cell r="G3043">
            <v>563</v>
          </cell>
        </row>
        <row r="3044">
          <cell r="G3044">
            <v>27</v>
          </cell>
        </row>
        <row r="3047">
          <cell r="G3047">
            <v>1</v>
          </cell>
        </row>
        <row r="3048">
          <cell r="G3048">
            <v>3</v>
          </cell>
        </row>
        <row r="3049">
          <cell r="G3049">
            <v>3</v>
          </cell>
        </row>
        <row r="3050">
          <cell r="G3050">
            <v>36</v>
          </cell>
        </row>
        <row r="3051">
          <cell r="G3051">
            <v>6</v>
          </cell>
        </row>
        <row r="3052">
          <cell r="G3052">
            <v>2</v>
          </cell>
        </row>
        <row r="3053">
          <cell r="G3053">
            <v>2</v>
          </cell>
        </row>
        <row r="3054">
          <cell r="G3054">
            <v>3</v>
          </cell>
        </row>
        <row r="3055">
          <cell r="G3055">
            <v>2</v>
          </cell>
        </row>
        <row r="3056">
          <cell r="G3056">
            <v>2</v>
          </cell>
        </row>
        <row r="3057">
          <cell r="G3057">
            <v>60</v>
          </cell>
        </row>
        <row r="3058">
          <cell r="G3058">
            <v>2</v>
          </cell>
        </row>
        <row r="3059">
          <cell r="G3059">
            <v>2020</v>
          </cell>
        </row>
        <row r="3060">
          <cell r="G3060">
            <v>1212</v>
          </cell>
        </row>
        <row r="3061">
          <cell r="G3061">
            <v>8080</v>
          </cell>
        </row>
        <row r="3062">
          <cell r="G3062">
            <v>1</v>
          </cell>
        </row>
        <row r="3063">
          <cell r="G3063">
            <v>72</v>
          </cell>
        </row>
        <row r="3064">
          <cell r="G3064">
            <v>18</v>
          </cell>
        </row>
        <row r="3065">
          <cell r="G3065">
            <v>5</v>
          </cell>
        </row>
        <row r="3066">
          <cell r="G3066">
            <v>23</v>
          </cell>
        </row>
        <row r="3067">
          <cell r="G3067">
            <v>10</v>
          </cell>
        </row>
        <row r="3068">
          <cell r="G3068">
            <v>10</v>
          </cell>
        </row>
        <row r="3069">
          <cell r="G3069">
            <v>10</v>
          </cell>
        </row>
        <row r="3070">
          <cell r="G3070">
            <v>10</v>
          </cell>
        </row>
        <row r="3071">
          <cell r="G3071">
            <v>20</v>
          </cell>
        </row>
        <row r="3072">
          <cell r="G3072">
            <v>10</v>
          </cell>
        </row>
        <row r="3073">
          <cell r="G3073">
            <v>60</v>
          </cell>
        </row>
        <row r="3074">
          <cell r="G3074">
            <v>5</v>
          </cell>
        </row>
        <row r="3075">
          <cell r="G3075">
            <v>28</v>
          </cell>
        </row>
        <row r="3076">
          <cell r="G3076">
            <v>2</v>
          </cell>
        </row>
        <row r="3077">
          <cell r="G3077">
            <v>464</v>
          </cell>
        </row>
        <row r="3078">
          <cell r="G3078">
            <v>23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" sqref="A2"/>
    </sheetView>
  </sheetViews>
  <sheetFormatPr defaultRowHeight="12.75" x14ac:dyDescent="0.2"/>
  <cols>
    <col min="1" max="1" width="9.140625" style="100"/>
    <col min="2" max="2" width="42.28515625" style="100" customWidth="1"/>
    <col min="3" max="3" width="9.140625" style="100" customWidth="1"/>
    <col min="4" max="257" width="9.140625" style="100"/>
    <col min="258" max="258" width="45.42578125" style="100" customWidth="1"/>
    <col min="259" max="513" width="9.140625" style="100"/>
    <col min="514" max="514" width="45.42578125" style="100" customWidth="1"/>
    <col min="515" max="769" width="9.140625" style="100"/>
    <col min="770" max="770" width="45.42578125" style="100" customWidth="1"/>
    <col min="771" max="1025" width="9.140625" style="100"/>
    <col min="1026" max="1026" width="45.42578125" style="100" customWidth="1"/>
    <col min="1027" max="1281" width="9.140625" style="100"/>
    <col min="1282" max="1282" width="45.42578125" style="100" customWidth="1"/>
    <col min="1283" max="1537" width="9.140625" style="100"/>
    <col min="1538" max="1538" width="45.42578125" style="100" customWidth="1"/>
    <col min="1539" max="1793" width="9.140625" style="100"/>
    <col min="1794" max="1794" width="45.42578125" style="100" customWidth="1"/>
    <col min="1795" max="2049" width="9.140625" style="100"/>
    <col min="2050" max="2050" width="45.42578125" style="100" customWidth="1"/>
    <col min="2051" max="2305" width="9.140625" style="100"/>
    <col min="2306" max="2306" width="45.42578125" style="100" customWidth="1"/>
    <col min="2307" max="2561" width="9.140625" style="100"/>
    <col min="2562" max="2562" width="45.42578125" style="100" customWidth="1"/>
    <col min="2563" max="2817" width="9.140625" style="100"/>
    <col min="2818" max="2818" width="45.42578125" style="100" customWidth="1"/>
    <col min="2819" max="3073" width="9.140625" style="100"/>
    <col min="3074" max="3074" width="45.42578125" style="100" customWidth="1"/>
    <col min="3075" max="3329" width="9.140625" style="100"/>
    <col min="3330" max="3330" width="45.42578125" style="100" customWidth="1"/>
    <col min="3331" max="3585" width="9.140625" style="100"/>
    <col min="3586" max="3586" width="45.42578125" style="100" customWidth="1"/>
    <col min="3587" max="3841" width="9.140625" style="100"/>
    <col min="3842" max="3842" width="45.42578125" style="100" customWidth="1"/>
    <col min="3843" max="4097" width="9.140625" style="100"/>
    <col min="4098" max="4098" width="45.42578125" style="100" customWidth="1"/>
    <col min="4099" max="4353" width="9.140625" style="100"/>
    <col min="4354" max="4354" width="45.42578125" style="100" customWidth="1"/>
    <col min="4355" max="4609" width="9.140625" style="100"/>
    <col min="4610" max="4610" width="45.42578125" style="100" customWidth="1"/>
    <col min="4611" max="4865" width="9.140625" style="100"/>
    <col min="4866" max="4866" width="45.42578125" style="100" customWidth="1"/>
    <col min="4867" max="5121" width="9.140625" style="100"/>
    <col min="5122" max="5122" width="45.42578125" style="100" customWidth="1"/>
    <col min="5123" max="5377" width="9.140625" style="100"/>
    <col min="5378" max="5378" width="45.42578125" style="100" customWidth="1"/>
    <col min="5379" max="5633" width="9.140625" style="100"/>
    <col min="5634" max="5634" width="45.42578125" style="100" customWidth="1"/>
    <col min="5635" max="5889" width="9.140625" style="100"/>
    <col min="5890" max="5890" width="45.42578125" style="100" customWidth="1"/>
    <col min="5891" max="6145" width="9.140625" style="100"/>
    <col min="6146" max="6146" width="45.42578125" style="100" customWidth="1"/>
    <col min="6147" max="6401" width="9.140625" style="100"/>
    <col min="6402" max="6402" width="45.42578125" style="100" customWidth="1"/>
    <col min="6403" max="6657" width="9.140625" style="100"/>
    <col min="6658" max="6658" width="45.42578125" style="100" customWidth="1"/>
    <col min="6659" max="6913" width="9.140625" style="100"/>
    <col min="6914" max="6914" width="45.42578125" style="100" customWidth="1"/>
    <col min="6915" max="7169" width="9.140625" style="100"/>
    <col min="7170" max="7170" width="45.42578125" style="100" customWidth="1"/>
    <col min="7171" max="7425" width="9.140625" style="100"/>
    <col min="7426" max="7426" width="45.42578125" style="100" customWidth="1"/>
    <col min="7427" max="7681" width="9.140625" style="100"/>
    <col min="7682" max="7682" width="45.42578125" style="100" customWidth="1"/>
    <col min="7683" max="7937" width="9.140625" style="100"/>
    <col min="7938" max="7938" width="45.42578125" style="100" customWidth="1"/>
    <col min="7939" max="8193" width="9.140625" style="100"/>
    <col min="8194" max="8194" width="45.42578125" style="100" customWidth="1"/>
    <col min="8195" max="8449" width="9.140625" style="100"/>
    <col min="8450" max="8450" width="45.42578125" style="100" customWidth="1"/>
    <col min="8451" max="8705" width="9.140625" style="100"/>
    <col min="8706" max="8706" width="45.42578125" style="100" customWidth="1"/>
    <col min="8707" max="8961" width="9.140625" style="100"/>
    <col min="8962" max="8962" width="45.42578125" style="100" customWidth="1"/>
    <col min="8963" max="9217" width="9.140625" style="100"/>
    <col min="9218" max="9218" width="45.42578125" style="100" customWidth="1"/>
    <col min="9219" max="9473" width="9.140625" style="100"/>
    <col min="9474" max="9474" width="45.42578125" style="100" customWidth="1"/>
    <col min="9475" max="9729" width="9.140625" style="100"/>
    <col min="9730" max="9730" width="45.42578125" style="100" customWidth="1"/>
    <col min="9731" max="9985" width="9.140625" style="100"/>
    <col min="9986" max="9986" width="45.42578125" style="100" customWidth="1"/>
    <col min="9987" max="10241" width="9.140625" style="100"/>
    <col min="10242" max="10242" width="45.42578125" style="100" customWidth="1"/>
    <col min="10243" max="10497" width="9.140625" style="100"/>
    <col min="10498" max="10498" width="45.42578125" style="100" customWidth="1"/>
    <col min="10499" max="10753" width="9.140625" style="100"/>
    <col min="10754" max="10754" width="45.42578125" style="100" customWidth="1"/>
    <col min="10755" max="11009" width="9.140625" style="100"/>
    <col min="11010" max="11010" width="45.42578125" style="100" customWidth="1"/>
    <col min="11011" max="11265" width="9.140625" style="100"/>
    <col min="11266" max="11266" width="45.42578125" style="100" customWidth="1"/>
    <col min="11267" max="11521" width="9.140625" style="100"/>
    <col min="11522" max="11522" width="45.42578125" style="100" customWidth="1"/>
    <col min="11523" max="11777" width="9.140625" style="100"/>
    <col min="11778" max="11778" width="45.42578125" style="100" customWidth="1"/>
    <col min="11779" max="12033" width="9.140625" style="100"/>
    <col min="12034" max="12034" width="45.42578125" style="100" customWidth="1"/>
    <col min="12035" max="12289" width="9.140625" style="100"/>
    <col min="12290" max="12290" width="45.42578125" style="100" customWidth="1"/>
    <col min="12291" max="12545" width="9.140625" style="100"/>
    <col min="12546" max="12546" width="45.42578125" style="100" customWidth="1"/>
    <col min="12547" max="12801" width="9.140625" style="100"/>
    <col min="12802" max="12802" width="45.42578125" style="100" customWidth="1"/>
    <col min="12803" max="13057" width="9.140625" style="100"/>
    <col min="13058" max="13058" width="45.42578125" style="100" customWidth="1"/>
    <col min="13059" max="13313" width="9.140625" style="100"/>
    <col min="13314" max="13314" width="45.42578125" style="100" customWidth="1"/>
    <col min="13315" max="13569" width="9.140625" style="100"/>
    <col min="13570" max="13570" width="45.42578125" style="100" customWidth="1"/>
    <col min="13571" max="13825" width="9.140625" style="100"/>
    <col min="13826" max="13826" width="45.42578125" style="100" customWidth="1"/>
    <col min="13827" max="14081" width="9.140625" style="100"/>
    <col min="14082" max="14082" width="45.42578125" style="100" customWidth="1"/>
    <col min="14083" max="14337" width="9.140625" style="100"/>
    <col min="14338" max="14338" width="45.42578125" style="100" customWidth="1"/>
    <col min="14339" max="14593" width="9.140625" style="100"/>
    <col min="14594" max="14594" width="45.42578125" style="100" customWidth="1"/>
    <col min="14595" max="14849" width="9.140625" style="100"/>
    <col min="14850" max="14850" width="45.42578125" style="100" customWidth="1"/>
    <col min="14851" max="15105" width="9.140625" style="100"/>
    <col min="15106" max="15106" width="45.42578125" style="100" customWidth="1"/>
    <col min="15107" max="15361" width="9.140625" style="100"/>
    <col min="15362" max="15362" width="45.42578125" style="100" customWidth="1"/>
    <col min="15363" max="15617" width="9.140625" style="100"/>
    <col min="15618" max="15618" width="45.42578125" style="100" customWidth="1"/>
    <col min="15619" max="15873" width="9.140625" style="100"/>
    <col min="15874" max="15874" width="45.42578125" style="100" customWidth="1"/>
    <col min="15875" max="16129" width="9.140625" style="100"/>
    <col min="16130" max="16130" width="45.42578125" style="100" customWidth="1"/>
    <col min="16131" max="16384" width="9.140625" style="100"/>
  </cols>
  <sheetData>
    <row r="1" spans="1:3" x14ac:dyDescent="0.2">
      <c r="A1" s="100" t="s">
        <v>401</v>
      </c>
    </row>
    <row r="2" spans="1:3" ht="16.5" x14ac:dyDescent="0.25">
      <c r="A2" s="99" t="s">
        <v>280</v>
      </c>
      <c r="B2" s="99"/>
    </row>
    <row r="3" spans="1:3" ht="16.5" x14ac:dyDescent="0.25">
      <c r="A3" s="173"/>
      <c r="B3" s="173"/>
    </row>
    <row r="4" spans="1:3" x14ac:dyDescent="0.2">
      <c r="A4" s="101"/>
      <c r="B4" s="101"/>
    </row>
    <row r="5" spans="1:3" ht="15.75" x14ac:dyDescent="0.2">
      <c r="A5" s="102" t="s">
        <v>0</v>
      </c>
      <c r="B5" s="102" t="s">
        <v>281</v>
      </c>
      <c r="C5" s="136"/>
    </row>
    <row r="6" spans="1:3" ht="15.75" x14ac:dyDescent="0.2">
      <c r="A6" s="103">
        <v>1</v>
      </c>
      <c r="B6" s="104" t="s">
        <v>282</v>
      </c>
      <c r="C6" s="136"/>
    </row>
    <row r="7" spans="1:3" ht="15.75" x14ac:dyDescent="0.2">
      <c r="A7" s="103">
        <v>2</v>
      </c>
      <c r="B7" s="104" t="s">
        <v>283</v>
      </c>
      <c r="C7" s="136"/>
    </row>
    <row r="8" spans="1:3" ht="15.75" x14ac:dyDescent="0.2">
      <c r="A8" s="103">
        <v>3</v>
      </c>
      <c r="B8" s="104" t="s">
        <v>305</v>
      </c>
      <c r="C8" s="136"/>
    </row>
    <row r="9" spans="1:3" ht="15.75" x14ac:dyDescent="0.2">
      <c r="A9" s="103">
        <v>4</v>
      </c>
      <c r="B9" s="104" t="s">
        <v>287</v>
      </c>
      <c r="C9" s="136"/>
    </row>
    <row r="10" spans="1:3" ht="15.75" x14ac:dyDescent="0.2">
      <c r="A10" s="103">
        <v>5</v>
      </c>
      <c r="B10" s="104" t="s">
        <v>306</v>
      </c>
      <c r="C10" s="136"/>
    </row>
    <row r="11" spans="1:3" ht="15.75" x14ac:dyDescent="0.2">
      <c r="A11" s="103">
        <v>6</v>
      </c>
      <c r="B11" s="104" t="s">
        <v>284</v>
      </c>
      <c r="C11" s="136"/>
    </row>
    <row r="12" spans="1:3" ht="15.75" x14ac:dyDescent="0.2">
      <c r="A12" s="103">
        <v>7</v>
      </c>
      <c r="B12" s="104" t="s">
        <v>288</v>
      </c>
      <c r="C12" s="136"/>
    </row>
    <row r="13" spans="1:3" ht="15.75" x14ac:dyDescent="0.2">
      <c r="A13" s="103">
        <v>8</v>
      </c>
      <c r="B13" s="104" t="s">
        <v>285</v>
      </c>
      <c r="C13" s="136"/>
    </row>
    <row r="14" spans="1:3" ht="15.75" x14ac:dyDescent="0.2">
      <c r="A14" s="103">
        <v>9</v>
      </c>
      <c r="B14" s="104" t="s">
        <v>38</v>
      </c>
      <c r="C14" s="136"/>
    </row>
    <row r="15" spans="1:3" ht="15.75" x14ac:dyDescent="0.2">
      <c r="A15" s="103">
        <v>10</v>
      </c>
      <c r="B15" s="104" t="s">
        <v>304</v>
      </c>
      <c r="C15" s="136"/>
    </row>
    <row r="16" spans="1:3" ht="15.75" x14ac:dyDescent="0.2">
      <c r="A16" s="103">
        <v>11</v>
      </c>
      <c r="B16" s="104" t="s">
        <v>303</v>
      </c>
      <c r="C16" s="136"/>
    </row>
    <row r="17" spans="1:3" ht="15.75" x14ac:dyDescent="0.2">
      <c r="A17" s="103">
        <v>12</v>
      </c>
      <c r="B17" s="104" t="s">
        <v>286</v>
      </c>
      <c r="C17" s="136"/>
    </row>
    <row r="18" spans="1:3" ht="15.75" x14ac:dyDescent="0.2">
      <c r="A18" s="103">
        <v>13</v>
      </c>
      <c r="B18" s="104" t="s">
        <v>307</v>
      </c>
    </row>
    <row r="19" spans="1:3" ht="15.75" x14ac:dyDescent="0.2">
      <c r="A19" s="103">
        <v>14</v>
      </c>
      <c r="B19" s="104" t="s">
        <v>289</v>
      </c>
    </row>
    <row r="20" spans="1:3" ht="15.75" x14ac:dyDescent="0.2">
      <c r="A20" s="103">
        <v>15</v>
      </c>
      <c r="B20" s="104" t="s">
        <v>290</v>
      </c>
    </row>
    <row r="22" spans="1:3" x14ac:dyDescent="0.2">
      <c r="A22" s="136" t="s">
        <v>291</v>
      </c>
    </row>
    <row r="23" spans="1:3" x14ac:dyDescent="0.2">
      <c r="A23" s="100" t="s">
        <v>292</v>
      </c>
    </row>
  </sheetData>
  <mergeCells count="1">
    <mergeCell ref="A3:B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topLeftCell="A4" zoomScaleNormal="100" workbookViewId="0">
      <selection activeCell="B16" sqref="B16"/>
    </sheetView>
  </sheetViews>
  <sheetFormatPr defaultRowHeight="12.75" x14ac:dyDescent="0.2"/>
  <cols>
    <col min="1" max="1" width="3.7109375" style="132" customWidth="1"/>
    <col min="2" max="2" width="28.28515625" style="109" customWidth="1"/>
    <col min="3" max="4" width="6.7109375" style="118" customWidth="1"/>
    <col min="5" max="5" width="9" style="117" hidden="1" customWidth="1"/>
    <col min="6" max="6" width="8.42578125" style="117" hidden="1" customWidth="1"/>
    <col min="7" max="9" width="7.140625" style="117" hidden="1" customWidth="1"/>
    <col min="10" max="10" width="6.7109375" style="118" hidden="1" customWidth="1"/>
    <col min="11" max="11" width="7.28515625" style="118" hidden="1" customWidth="1"/>
    <col min="12" max="12" width="6.7109375" style="118" customWidth="1"/>
    <col min="13" max="13" width="4.7109375" style="118" customWidth="1"/>
    <col min="14" max="14" width="4.5703125" style="118" customWidth="1"/>
    <col min="15" max="15" width="4.5703125" style="118" hidden="1" customWidth="1"/>
    <col min="16" max="16" width="5.140625" style="118" customWidth="1"/>
    <col min="17" max="17" width="6.140625" style="118" hidden="1" customWidth="1"/>
    <col min="18" max="18" width="5.5703125" style="118" customWidth="1"/>
    <col min="19" max="19" width="5.28515625" style="118" customWidth="1"/>
    <col min="20" max="20" width="5.5703125" style="118" customWidth="1"/>
    <col min="21" max="21" width="5" style="118" customWidth="1"/>
    <col min="22" max="22" width="4.85546875" style="118" customWidth="1"/>
    <col min="23" max="23" width="7.5703125" style="118" customWidth="1"/>
    <col min="24" max="24" width="7.42578125" style="118" customWidth="1"/>
    <col min="25" max="25" width="7.28515625" style="118" customWidth="1"/>
    <col min="26" max="26" width="7.7109375" style="118" customWidth="1"/>
    <col min="27" max="27" width="7" style="118" customWidth="1"/>
    <col min="28" max="28" width="6.7109375" style="118" customWidth="1"/>
    <col min="29" max="29" width="6.7109375" style="120" customWidth="1"/>
    <col min="30" max="30" width="7.140625" style="118" customWidth="1"/>
    <col min="31" max="31" width="7.7109375" style="118" customWidth="1"/>
    <col min="32" max="32" width="9.42578125" style="118" customWidth="1"/>
    <col min="33" max="253" width="9.140625" style="118"/>
    <col min="254" max="254" width="3.7109375" style="118" customWidth="1"/>
    <col min="255" max="255" width="31.28515625" style="118" customWidth="1"/>
    <col min="256" max="256" width="6.7109375" style="118" customWidth="1"/>
    <col min="257" max="257" width="7.28515625" style="118" customWidth="1"/>
    <col min="258" max="259" width="0" style="118" hidden="1" customWidth="1"/>
    <col min="260" max="260" width="8.42578125" style="118" customWidth="1"/>
    <col min="261" max="263" width="7.140625" style="118" customWidth="1"/>
    <col min="264" max="265" width="0" style="118" hidden="1" customWidth="1"/>
    <col min="266" max="266" width="7.28515625" style="118" customWidth="1"/>
    <col min="267" max="267" width="5.140625" style="118" customWidth="1"/>
    <col min="268" max="268" width="4.5703125" style="118" customWidth="1"/>
    <col min="269" max="269" width="0" style="118" hidden="1" customWidth="1"/>
    <col min="270" max="270" width="6.140625" style="118" customWidth="1"/>
    <col min="271" max="271" width="0" style="118" hidden="1" customWidth="1"/>
    <col min="272" max="272" width="5.42578125" style="118" customWidth="1"/>
    <col min="273" max="273" width="6.28515625" style="118" customWidth="1"/>
    <col min="274" max="274" width="5.7109375" style="118" customWidth="1"/>
    <col min="275" max="275" width="5.28515625" style="118" customWidth="1"/>
    <col min="276" max="279" width="7.85546875" style="118" customWidth="1"/>
    <col min="280" max="280" width="8.85546875" style="118" customWidth="1"/>
    <col min="281" max="282" width="6.7109375" style="118" customWidth="1"/>
    <col min="283" max="284" width="9.140625" style="118"/>
    <col min="285" max="285" width="11" style="118" customWidth="1"/>
    <col min="286" max="286" width="31" style="118" customWidth="1"/>
    <col min="287" max="509" width="9.140625" style="118"/>
    <col min="510" max="510" width="3.7109375" style="118" customWidth="1"/>
    <col min="511" max="511" width="31.28515625" style="118" customWidth="1"/>
    <col min="512" max="512" width="6.7109375" style="118" customWidth="1"/>
    <col min="513" max="513" width="7.28515625" style="118" customWidth="1"/>
    <col min="514" max="515" width="0" style="118" hidden="1" customWidth="1"/>
    <col min="516" max="516" width="8.42578125" style="118" customWidth="1"/>
    <col min="517" max="519" width="7.140625" style="118" customWidth="1"/>
    <col min="520" max="521" width="0" style="118" hidden="1" customWidth="1"/>
    <col min="522" max="522" width="7.28515625" style="118" customWidth="1"/>
    <col min="523" max="523" width="5.140625" style="118" customWidth="1"/>
    <col min="524" max="524" width="4.5703125" style="118" customWidth="1"/>
    <col min="525" max="525" width="0" style="118" hidden="1" customWidth="1"/>
    <col min="526" max="526" width="6.140625" style="118" customWidth="1"/>
    <col min="527" max="527" width="0" style="118" hidden="1" customWidth="1"/>
    <col min="528" max="528" width="5.42578125" style="118" customWidth="1"/>
    <col min="529" max="529" width="6.28515625" style="118" customWidth="1"/>
    <col min="530" max="530" width="5.7109375" style="118" customWidth="1"/>
    <col min="531" max="531" width="5.28515625" style="118" customWidth="1"/>
    <col min="532" max="535" width="7.85546875" style="118" customWidth="1"/>
    <col min="536" max="536" width="8.85546875" style="118" customWidth="1"/>
    <col min="537" max="538" width="6.7109375" style="118" customWidth="1"/>
    <col min="539" max="540" width="9.140625" style="118"/>
    <col min="541" max="541" width="11" style="118" customWidth="1"/>
    <col min="542" max="542" width="31" style="118" customWidth="1"/>
    <col min="543" max="765" width="9.140625" style="118"/>
    <col min="766" max="766" width="3.7109375" style="118" customWidth="1"/>
    <col min="767" max="767" width="31.28515625" style="118" customWidth="1"/>
    <col min="768" max="768" width="6.7109375" style="118" customWidth="1"/>
    <col min="769" max="769" width="7.28515625" style="118" customWidth="1"/>
    <col min="770" max="771" width="0" style="118" hidden="1" customWidth="1"/>
    <col min="772" max="772" width="8.42578125" style="118" customWidth="1"/>
    <col min="773" max="775" width="7.140625" style="118" customWidth="1"/>
    <col min="776" max="777" width="0" style="118" hidden="1" customWidth="1"/>
    <col min="778" max="778" width="7.28515625" style="118" customWidth="1"/>
    <col min="779" max="779" width="5.140625" style="118" customWidth="1"/>
    <col min="780" max="780" width="4.5703125" style="118" customWidth="1"/>
    <col min="781" max="781" width="0" style="118" hidden="1" customWidth="1"/>
    <col min="782" max="782" width="6.140625" style="118" customWidth="1"/>
    <col min="783" max="783" width="0" style="118" hidden="1" customWidth="1"/>
    <col min="784" max="784" width="5.42578125" style="118" customWidth="1"/>
    <col min="785" max="785" width="6.28515625" style="118" customWidth="1"/>
    <col min="786" max="786" width="5.7109375" style="118" customWidth="1"/>
    <col min="787" max="787" width="5.28515625" style="118" customWidth="1"/>
    <col min="788" max="791" width="7.85546875" style="118" customWidth="1"/>
    <col min="792" max="792" width="8.85546875" style="118" customWidth="1"/>
    <col min="793" max="794" width="6.7109375" style="118" customWidth="1"/>
    <col min="795" max="796" width="9.140625" style="118"/>
    <col min="797" max="797" width="11" style="118" customWidth="1"/>
    <col min="798" max="798" width="31" style="118" customWidth="1"/>
    <col min="799" max="1021" width="9.140625" style="118"/>
    <col min="1022" max="1022" width="3.7109375" style="118" customWidth="1"/>
    <col min="1023" max="1023" width="31.28515625" style="118" customWidth="1"/>
    <col min="1024" max="1024" width="6.7109375" style="118" customWidth="1"/>
    <col min="1025" max="1025" width="7.28515625" style="118" customWidth="1"/>
    <col min="1026" max="1027" width="0" style="118" hidden="1" customWidth="1"/>
    <col min="1028" max="1028" width="8.42578125" style="118" customWidth="1"/>
    <col min="1029" max="1031" width="7.140625" style="118" customWidth="1"/>
    <col min="1032" max="1033" width="0" style="118" hidden="1" customWidth="1"/>
    <col min="1034" max="1034" width="7.28515625" style="118" customWidth="1"/>
    <col min="1035" max="1035" width="5.140625" style="118" customWidth="1"/>
    <col min="1036" max="1036" width="4.5703125" style="118" customWidth="1"/>
    <col min="1037" max="1037" width="0" style="118" hidden="1" customWidth="1"/>
    <col min="1038" max="1038" width="6.140625" style="118" customWidth="1"/>
    <col min="1039" max="1039" width="0" style="118" hidden="1" customWidth="1"/>
    <col min="1040" max="1040" width="5.42578125" style="118" customWidth="1"/>
    <col min="1041" max="1041" width="6.28515625" style="118" customWidth="1"/>
    <col min="1042" max="1042" width="5.7109375" style="118" customWidth="1"/>
    <col min="1043" max="1043" width="5.28515625" style="118" customWidth="1"/>
    <col min="1044" max="1047" width="7.85546875" style="118" customWidth="1"/>
    <col min="1048" max="1048" width="8.85546875" style="118" customWidth="1"/>
    <col min="1049" max="1050" width="6.7109375" style="118" customWidth="1"/>
    <col min="1051" max="1052" width="9.140625" style="118"/>
    <col min="1053" max="1053" width="11" style="118" customWidth="1"/>
    <col min="1054" max="1054" width="31" style="118" customWidth="1"/>
    <col min="1055" max="1277" width="9.140625" style="118"/>
    <col min="1278" max="1278" width="3.7109375" style="118" customWidth="1"/>
    <col min="1279" max="1279" width="31.28515625" style="118" customWidth="1"/>
    <col min="1280" max="1280" width="6.7109375" style="118" customWidth="1"/>
    <col min="1281" max="1281" width="7.28515625" style="118" customWidth="1"/>
    <col min="1282" max="1283" width="0" style="118" hidden="1" customWidth="1"/>
    <col min="1284" max="1284" width="8.42578125" style="118" customWidth="1"/>
    <col min="1285" max="1287" width="7.140625" style="118" customWidth="1"/>
    <col min="1288" max="1289" width="0" style="118" hidden="1" customWidth="1"/>
    <col min="1290" max="1290" width="7.28515625" style="118" customWidth="1"/>
    <col min="1291" max="1291" width="5.140625" style="118" customWidth="1"/>
    <col min="1292" max="1292" width="4.5703125" style="118" customWidth="1"/>
    <col min="1293" max="1293" width="0" style="118" hidden="1" customWidth="1"/>
    <col min="1294" max="1294" width="6.140625" style="118" customWidth="1"/>
    <col min="1295" max="1295" width="0" style="118" hidden="1" customWidth="1"/>
    <col min="1296" max="1296" width="5.42578125" style="118" customWidth="1"/>
    <col min="1297" max="1297" width="6.28515625" style="118" customWidth="1"/>
    <col min="1298" max="1298" width="5.7109375" style="118" customWidth="1"/>
    <col min="1299" max="1299" width="5.28515625" style="118" customWidth="1"/>
    <col min="1300" max="1303" width="7.85546875" style="118" customWidth="1"/>
    <col min="1304" max="1304" width="8.85546875" style="118" customWidth="1"/>
    <col min="1305" max="1306" width="6.7109375" style="118" customWidth="1"/>
    <col min="1307" max="1308" width="9.140625" style="118"/>
    <col min="1309" max="1309" width="11" style="118" customWidth="1"/>
    <col min="1310" max="1310" width="31" style="118" customWidth="1"/>
    <col min="1311" max="1533" width="9.140625" style="118"/>
    <col min="1534" max="1534" width="3.7109375" style="118" customWidth="1"/>
    <col min="1535" max="1535" width="31.28515625" style="118" customWidth="1"/>
    <col min="1536" max="1536" width="6.7109375" style="118" customWidth="1"/>
    <col min="1537" max="1537" width="7.28515625" style="118" customWidth="1"/>
    <col min="1538" max="1539" width="0" style="118" hidden="1" customWidth="1"/>
    <col min="1540" max="1540" width="8.42578125" style="118" customWidth="1"/>
    <col min="1541" max="1543" width="7.140625" style="118" customWidth="1"/>
    <col min="1544" max="1545" width="0" style="118" hidden="1" customWidth="1"/>
    <col min="1546" max="1546" width="7.28515625" style="118" customWidth="1"/>
    <col min="1547" max="1547" width="5.140625" style="118" customWidth="1"/>
    <col min="1548" max="1548" width="4.5703125" style="118" customWidth="1"/>
    <col min="1549" max="1549" width="0" style="118" hidden="1" customWidth="1"/>
    <col min="1550" max="1550" width="6.140625" style="118" customWidth="1"/>
    <col min="1551" max="1551" width="0" style="118" hidden="1" customWidth="1"/>
    <col min="1552" max="1552" width="5.42578125" style="118" customWidth="1"/>
    <col min="1553" max="1553" width="6.28515625" style="118" customWidth="1"/>
    <col min="1554" max="1554" width="5.7109375" style="118" customWidth="1"/>
    <col min="1555" max="1555" width="5.28515625" style="118" customWidth="1"/>
    <col min="1556" max="1559" width="7.85546875" style="118" customWidth="1"/>
    <col min="1560" max="1560" width="8.85546875" style="118" customWidth="1"/>
    <col min="1561" max="1562" width="6.7109375" style="118" customWidth="1"/>
    <col min="1563" max="1564" width="9.140625" style="118"/>
    <col min="1565" max="1565" width="11" style="118" customWidth="1"/>
    <col min="1566" max="1566" width="31" style="118" customWidth="1"/>
    <col min="1567" max="1789" width="9.140625" style="118"/>
    <col min="1790" max="1790" width="3.7109375" style="118" customWidth="1"/>
    <col min="1791" max="1791" width="31.28515625" style="118" customWidth="1"/>
    <col min="1792" max="1792" width="6.7109375" style="118" customWidth="1"/>
    <col min="1793" max="1793" width="7.28515625" style="118" customWidth="1"/>
    <col min="1794" max="1795" width="0" style="118" hidden="1" customWidth="1"/>
    <col min="1796" max="1796" width="8.42578125" style="118" customWidth="1"/>
    <col min="1797" max="1799" width="7.140625" style="118" customWidth="1"/>
    <col min="1800" max="1801" width="0" style="118" hidden="1" customWidth="1"/>
    <col min="1802" max="1802" width="7.28515625" style="118" customWidth="1"/>
    <col min="1803" max="1803" width="5.140625" style="118" customWidth="1"/>
    <col min="1804" max="1804" width="4.5703125" style="118" customWidth="1"/>
    <col min="1805" max="1805" width="0" style="118" hidden="1" customWidth="1"/>
    <col min="1806" max="1806" width="6.140625" style="118" customWidth="1"/>
    <col min="1807" max="1807" width="0" style="118" hidden="1" customWidth="1"/>
    <col min="1808" max="1808" width="5.42578125" style="118" customWidth="1"/>
    <col min="1809" max="1809" width="6.28515625" style="118" customWidth="1"/>
    <col min="1810" max="1810" width="5.7109375" style="118" customWidth="1"/>
    <col min="1811" max="1811" width="5.28515625" style="118" customWidth="1"/>
    <col min="1812" max="1815" width="7.85546875" style="118" customWidth="1"/>
    <col min="1816" max="1816" width="8.85546875" style="118" customWidth="1"/>
    <col min="1817" max="1818" width="6.7109375" style="118" customWidth="1"/>
    <col min="1819" max="1820" width="9.140625" style="118"/>
    <col min="1821" max="1821" width="11" style="118" customWidth="1"/>
    <col min="1822" max="1822" width="31" style="118" customWidth="1"/>
    <col min="1823" max="2045" width="9.140625" style="118"/>
    <col min="2046" max="2046" width="3.7109375" style="118" customWidth="1"/>
    <col min="2047" max="2047" width="31.28515625" style="118" customWidth="1"/>
    <col min="2048" max="2048" width="6.7109375" style="118" customWidth="1"/>
    <col min="2049" max="2049" width="7.28515625" style="118" customWidth="1"/>
    <col min="2050" max="2051" width="0" style="118" hidden="1" customWidth="1"/>
    <col min="2052" max="2052" width="8.42578125" style="118" customWidth="1"/>
    <col min="2053" max="2055" width="7.140625" style="118" customWidth="1"/>
    <col min="2056" max="2057" width="0" style="118" hidden="1" customWidth="1"/>
    <col min="2058" max="2058" width="7.28515625" style="118" customWidth="1"/>
    <col min="2059" max="2059" width="5.140625" style="118" customWidth="1"/>
    <col min="2060" max="2060" width="4.5703125" style="118" customWidth="1"/>
    <col min="2061" max="2061" width="0" style="118" hidden="1" customWidth="1"/>
    <col min="2062" max="2062" width="6.140625" style="118" customWidth="1"/>
    <col min="2063" max="2063" width="0" style="118" hidden="1" customWidth="1"/>
    <col min="2064" max="2064" width="5.42578125" style="118" customWidth="1"/>
    <col min="2065" max="2065" width="6.28515625" style="118" customWidth="1"/>
    <col min="2066" max="2066" width="5.7109375" style="118" customWidth="1"/>
    <col min="2067" max="2067" width="5.28515625" style="118" customWidth="1"/>
    <col min="2068" max="2071" width="7.85546875" style="118" customWidth="1"/>
    <col min="2072" max="2072" width="8.85546875" style="118" customWidth="1"/>
    <col min="2073" max="2074" width="6.7109375" style="118" customWidth="1"/>
    <col min="2075" max="2076" width="9.140625" style="118"/>
    <col min="2077" max="2077" width="11" style="118" customWidth="1"/>
    <col min="2078" max="2078" width="31" style="118" customWidth="1"/>
    <col min="2079" max="2301" width="9.140625" style="118"/>
    <col min="2302" max="2302" width="3.7109375" style="118" customWidth="1"/>
    <col min="2303" max="2303" width="31.28515625" style="118" customWidth="1"/>
    <col min="2304" max="2304" width="6.7109375" style="118" customWidth="1"/>
    <col min="2305" max="2305" width="7.28515625" style="118" customWidth="1"/>
    <col min="2306" max="2307" width="0" style="118" hidden="1" customWidth="1"/>
    <col min="2308" max="2308" width="8.42578125" style="118" customWidth="1"/>
    <col min="2309" max="2311" width="7.140625" style="118" customWidth="1"/>
    <col min="2312" max="2313" width="0" style="118" hidden="1" customWidth="1"/>
    <col min="2314" max="2314" width="7.28515625" style="118" customWidth="1"/>
    <col min="2315" max="2315" width="5.140625" style="118" customWidth="1"/>
    <col min="2316" max="2316" width="4.5703125" style="118" customWidth="1"/>
    <col min="2317" max="2317" width="0" style="118" hidden="1" customWidth="1"/>
    <col min="2318" max="2318" width="6.140625" style="118" customWidth="1"/>
    <col min="2319" max="2319" width="0" style="118" hidden="1" customWidth="1"/>
    <col min="2320" max="2320" width="5.42578125" style="118" customWidth="1"/>
    <col min="2321" max="2321" width="6.28515625" style="118" customWidth="1"/>
    <col min="2322" max="2322" width="5.7109375" style="118" customWidth="1"/>
    <col min="2323" max="2323" width="5.28515625" style="118" customWidth="1"/>
    <col min="2324" max="2327" width="7.85546875" style="118" customWidth="1"/>
    <col min="2328" max="2328" width="8.85546875" style="118" customWidth="1"/>
    <col min="2329" max="2330" width="6.7109375" style="118" customWidth="1"/>
    <col min="2331" max="2332" width="9.140625" style="118"/>
    <col min="2333" max="2333" width="11" style="118" customWidth="1"/>
    <col min="2334" max="2334" width="31" style="118" customWidth="1"/>
    <col min="2335" max="2557" width="9.140625" style="118"/>
    <col min="2558" max="2558" width="3.7109375" style="118" customWidth="1"/>
    <col min="2559" max="2559" width="31.28515625" style="118" customWidth="1"/>
    <col min="2560" max="2560" width="6.7109375" style="118" customWidth="1"/>
    <col min="2561" max="2561" width="7.28515625" style="118" customWidth="1"/>
    <col min="2562" max="2563" width="0" style="118" hidden="1" customWidth="1"/>
    <col min="2564" max="2564" width="8.42578125" style="118" customWidth="1"/>
    <col min="2565" max="2567" width="7.140625" style="118" customWidth="1"/>
    <col min="2568" max="2569" width="0" style="118" hidden="1" customWidth="1"/>
    <col min="2570" max="2570" width="7.28515625" style="118" customWidth="1"/>
    <col min="2571" max="2571" width="5.140625" style="118" customWidth="1"/>
    <col min="2572" max="2572" width="4.5703125" style="118" customWidth="1"/>
    <col min="2573" max="2573" width="0" style="118" hidden="1" customWidth="1"/>
    <col min="2574" max="2574" width="6.140625" style="118" customWidth="1"/>
    <col min="2575" max="2575" width="0" style="118" hidden="1" customWidth="1"/>
    <col min="2576" max="2576" width="5.42578125" style="118" customWidth="1"/>
    <col min="2577" max="2577" width="6.28515625" style="118" customWidth="1"/>
    <col min="2578" max="2578" width="5.7109375" style="118" customWidth="1"/>
    <col min="2579" max="2579" width="5.28515625" style="118" customWidth="1"/>
    <col min="2580" max="2583" width="7.85546875" style="118" customWidth="1"/>
    <col min="2584" max="2584" width="8.85546875" style="118" customWidth="1"/>
    <col min="2585" max="2586" width="6.7109375" style="118" customWidth="1"/>
    <col min="2587" max="2588" width="9.140625" style="118"/>
    <col min="2589" max="2589" width="11" style="118" customWidth="1"/>
    <col min="2590" max="2590" width="31" style="118" customWidth="1"/>
    <col min="2591" max="2813" width="9.140625" style="118"/>
    <col min="2814" max="2814" width="3.7109375" style="118" customWidth="1"/>
    <col min="2815" max="2815" width="31.28515625" style="118" customWidth="1"/>
    <col min="2816" max="2816" width="6.7109375" style="118" customWidth="1"/>
    <col min="2817" max="2817" width="7.28515625" style="118" customWidth="1"/>
    <col min="2818" max="2819" width="0" style="118" hidden="1" customWidth="1"/>
    <col min="2820" max="2820" width="8.42578125" style="118" customWidth="1"/>
    <col min="2821" max="2823" width="7.140625" style="118" customWidth="1"/>
    <col min="2824" max="2825" width="0" style="118" hidden="1" customWidth="1"/>
    <col min="2826" max="2826" width="7.28515625" style="118" customWidth="1"/>
    <col min="2827" max="2827" width="5.140625" style="118" customWidth="1"/>
    <col min="2828" max="2828" width="4.5703125" style="118" customWidth="1"/>
    <col min="2829" max="2829" width="0" style="118" hidden="1" customWidth="1"/>
    <col min="2830" max="2830" width="6.140625" style="118" customWidth="1"/>
    <col min="2831" max="2831" width="0" style="118" hidden="1" customWidth="1"/>
    <col min="2832" max="2832" width="5.42578125" style="118" customWidth="1"/>
    <col min="2833" max="2833" width="6.28515625" style="118" customWidth="1"/>
    <col min="2834" max="2834" width="5.7109375" style="118" customWidth="1"/>
    <col min="2835" max="2835" width="5.28515625" style="118" customWidth="1"/>
    <col min="2836" max="2839" width="7.85546875" style="118" customWidth="1"/>
    <col min="2840" max="2840" width="8.85546875" style="118" customWidth="1"/>
    <col min="2841" max="2842" width="6.7109375" style="118" customWidth="1"/>
    <col min="2843" max="2844" width="9.140625" style="118"/>
    <col min="2845" max="2845" width="11" style="118" customWidth="1"/>
    <col min="2846" max="2846" width="31" style="118" customWidth="1"/>
    <col min="2847" max="3069" width="9.140625" style="118"/>
    <col min="3070" max="3070" width="3.7109375" style="118" customWidth="1"/>
    <col min="3071" max="3071" width="31.28515625" style="118" customWidth="1"/>
    <col min="3072" max="3072" width="6.7109375" style="118" customWidth="1"/>
    <col min="3073" max="3073" width="7.28515625" style="118" customWidth="1"/>
    <col min="3074" max="3075" width="0" style="118" hidden="1" customWidth="1"/>
    <col min="3076" max="3076" width="8.42578125" style="118" customWidth="1"/>
    <col min="3077" max="3079" width="7.140625" style="118" customWidth="1"/>
    <col min="3080" max="3081" width="0" style="118" hidden="1" customWidth="1"/>
    <col min="3082" max="3082" width="7.28515625" style="118" customWidth="1"/>
    <col min="3083" max="3083" width="5.140625" style="118" customWidth="1"/>
    <col min="3084" max="3084" width="4.5703125" style="118" customWidth="1"/>
    <col min="3085" max="3085" width="0" style="118" hidden="1" customWidth="1"/>
    <col min="3086" max="3086" width="6.140625" style="118" customWidth="1"/>
    <col min="3087" max="3087" width="0" style="118" hidden="1" customWidth="1"/>
    <col min="3088" max="3088" width="5.42578125" style="118" customWidth="1"/>
    <col min="3089" max="3089" width="6.28515625" style="118" customWidth="1"/>
    <col min="3090" max="3090" width="5.7109375" style="118" customWidth="1"/>
    <col min="3091" max="3091" width="5.28515625" style="118" customWidth="1"/>
    <col min="3092" max="3095" width="7.85546875" style="118" customWidth="1"/>
    <col min="3096" max="3096" width="8.85546875" style="118" customWidth="1"/>
    <col min="3097" max="3098" width="6.7109375" style="118" customWidth="1"/>
    <col min="3099" max="3100" width="9.140625" style="118"/>
    <col min="3101" max="3101" width="11" style="118" customWidth="1"/>
    <col min="3102" max="3102" width="31" style="118" customWidth="1"/>
    <col min="3103" max="3325" width="9.140625" style="118"/>
    <col min="3326" max="3326" width="3.7109375" style="118" customWidth="1"/>
    <col min="3327" max="3327" width="31.28515625" style="118" customWidth="1"/>
    <col min="3328" max="3328" width="6.7109375" style="118" customWidth="1"/>
    <col min="3329" max="3329" width="7.28515625" style="118" customWidth="1"/>
    <col min="3330" max="3331" width="0" style="118" hidden="1" customWidth="1"/>
    <col min="3332" max="3332" width="8.42578125" style="118" customWidth="1"/>
    <col min="3333" max="3335" width="7.140625" style="118" customWidth="1"/>
    <col min="3336" max="3337" width="0" style="118" hidden="1" customWidth="1"/>
    <col min="3338" max="3338" width="7.28515625" style="118" customWidth="1"/>
    <col min="3339" max="3339" width="5.140625" style="118" customWidth="1"/>
    <col min="3340" max="3340" width="4.5703125" style="118" customWidth="1"/>
    <col min="3341" max="3341" width="0" style="118" hidden="1" customWidth="1"/>
    <col min="3342" max="3342" width="6.140625" style="118" customWidth="1"/>
    <col min="3343" max="3343" width="0" style="118" hidden="1" customWidth="1"/>
    <col min="3344" max="3344" width="5.42578125" style="118" customWidth="1"/>
    <col min="3345" max="3345" width="6.28515625" style="118" customWidth="1"/>
    <col min="3346" max="3346" width="5.7109375" style="118" customWidth="1"/>
    <col min="3347" max="3347" width="5.28515625" style="118" customWidth="1"/>
    <col min="3348" max="3351" width="7.85546875" style="118" customWidth="1"/>
    <col min="3352" max="3352" width="8.85546875" style="118" customWidth="1"/>
    <col min="3353" max="3354" width="6.7109375" style="118" customWidth="1"/>
    <col min="3355" max="3356" width="9.140625" style="118"/>
    <col min="3357" max="3357" width="11" style="118" customWidth="1"/>
    <col min="3358" max="3358" width="31" style="118" customWidth="1"/>
    <col min="3359" max="3581" width="9.140625" style="118"/>
    <col min="3582" max="3582" width="3.7109375" style="118" customWidth="1"/>
    <col min="3583" max="3583" width="31.28515625" style="118" customWidth="1"/>
    <col min="3584" max="3584" width="6.7109375" style="118" customWidth="1"/>
    <col min="3585" max="3585" width="7.28515625" style="118" customWidth="1"/>
    <col min="3586" max="3587" width="0" style="118" hidden="1" customWidth="1"/>
    <col min="3588" max="3588" width="8.42578125" style="118" customWidth="1"/>
    <col min="3589" max="3591" width="7.140625" style="118" customWidth="1"/>
    <col min="3592" max="3593" width="0" style="118" hidden="1" customWidth="1"/>
    <col min="3594" max="3594" width="7.28515625" style="118" customWidth="1"/>
    <col min="3595" max="3595" width="5.140625" style="118" customWidth="1"/>
    <col min="3596" max="3596" width="4.5703125" style="118" customWidth="1"/>
    <col min="3597" max="3597" width="0" style="118" hidden="1" customWidth="1"/>
    <col min="3598" max="3598" width="6.140625" style="118" customWidth="1"/>
    <col min="3599" max="3599" width="0" style="118" hidden="1" customWidth="1"/>
    <col min="3600" max="3600" width="5.42578125" style="118" customWidth="1"/>
    <col min="3601" max="3601" width="6.28515625" style="118" customWidth="1"/>
    <col min="3602" max="3602" width="5.7109375" style="118" customWidth="1"/>
    <col min="3603" max="3603" width="5.28515625" style="118" customWidth="1"/>
    <col min="3604" max="3607" width="7.85546875" style="118" customWidth="1"/>
    <col min="3608" max="3608" width="8.85546875" style="118" customWidth="1"/>
    <col min="3609" max="3610" width="6.7109375" style="118" customWidth="1"/>
    <col min="3611" max="3612" width="9.140625" style="118"/>
    <col min="3613" max="3613" width="11" style="118" customWidth="1"/>
    <col min="3614" max="3614" width="31" style="118" customWidth="1"/>
    <col min="3615" max="3837" width="9.140625" style="118"/>
    <col min="3838" max="3838" width="3.7109375" style="118" customWidth="1"/>
    <col min="3839" max="3839" width="31.28515625" style="118" customWidth="1"/>
    <col min="3840" max="3840" width="6.7109375" style="118" customWidth="1"/>
    <col min="3841" max="3841" width="7.28515625" style="118" customWidth="1"/>
    <col min="3842" max="3843" width="0" style="118" hidden="1" customWidth="1"/>
    <col min="3844" max="3844" width="8.42578125" style="118" customWidth="1"/>
    <col min="3845" max="3847" width="7.140625" style="118" customWidth="1"/>
    <col min="3848" max="3849" width="0" style="118" hidden="1" customWidth="1"/>
    <col min="3850" max="3850" width="7.28515625" style="118" customWidth="1"/>
    <col min="3851" max="3851" width="5.140625" style="118" customWidth="1"/>
    <col min="3852" max="3852" width="4.5703125" style="118" customWidth="1"/>
    <col min="3853" max="3853" width="0" style="118" hidden="1" customWidth="1"/>
    <col min="3854" max="3854" width="6.140625" style="118" customWidth="1"/>
    <col min="3855" max="3855" width="0" style="118" hidden="1" customWidth="1"/>
    <col min="3856" max="3856" width="5.42578125" style="118" customWidth="1"/>
    <col min="3857" max="3857" width="6.28515625" style="118" customWidth="1"/>
    <col min="3858" max="3858" width="5.7109375" style="118" customWidth="1"/>
    <col min="3859" max="3859" width="5.28515625" style="118" customWidth="1"/>
    <col min="3860" max="3863" width="7.85546875" style="118" customWidth="1"/>
    <col min="3864" max="3864" width="8.85546875" style="118" customWidth="1"/>
    <col min="3865" max="3866" width="6.7109375" style="118" customWidth="1"/>
    <col min="3867" max="3868" width="9.140625" style="118"/>
    <col min="3869" max="3869" width="11" style="118" customWidth="1"/>
    <col min="3870" max="3870" width="31" style="118" customWidth="1"/>
    <col min="3871" max="4093" width="9.140625" style="118"/>
    <col min="4094" max="4094" width="3.7109375" style="118" customWidth="1"/>
    <col min="4095" max="4095" width="31.28515625" style="118" customWidth="1"/>
    <col min="4096" max="4096" width="6.7109375" style="118" customWidth="1"/>
    <col min="4097" max="4097" width="7.28515625" style="118" customWidth="1"/>
    <col min="4098" max="4099" width="0" style="118" hidden="1" customWidth="1"/>
    <col min="4100" max="4100" width="8.42578125" style="118" customWidth="1"/>
    <col min="4101" max="4103" width="7.140625" style="118" customWidth="1"/>
    <col min="4104" max="4105" width="0" style="118" hidden="1" customWidth="1"/>
    <col min="4106" max="4106" width="7.28515625" style="118" customWidth="1"/>
    <col min="4107" max="4107" width="5.140625" style="118" customWidth="1"/>
    <col min="4108" max="4108" width="4.5703125" style="118" customWidth="1"/>
    <col min="4109" max="4109" width="0" style="118" hidden="1" customWidth="1"/>
    <col min="4110" max="4110" width="6.140625" style="118" customWidth="1"/>
    <col min="4111" max="4111" width="0" style="118" hidden="1" customWidth="1"/>
    <col min="4112" max="4112" width="5.42578125" style="118" customWidth="1"/>
    <col min="4113" max="4113" width="6.28515625" style="118" customWidth="1"/>
    <col min="4114" max="4114" width="5.7109375" style="118" customWidth="1"/>
    <col min="4115" max="4115" width="5.28515625" style="118" customWidth="1"/>
    <col min="4116" max="4119" width="7.85546875" style="118" customWidth="1"/>
    <col min="4120" max="4120" width="8.85546875" style="118" customWidth="1"/>
    <col min="4121" max="4122" width="6.7109375" style="118" customWidth="1"/>
    <col min="4123" max="4124" width="9.140625" style="118"/>
    <col min="4125" max="4125" width="11" style="118" customWidth="1"/>
    <col min="4126" max="4126" width="31" style="118" customWidth="1"/>
    <col min="4127" max="4349" width="9.140625" style="118"/>
    <col min="4350" max="4350" width="3.7109375" style="118" customWidth="1"/>
    <col min="4351" max="4351" width="31.28515625" style="118" customWidth="1"/>
    <col min="4352" max="4352" width="6.7109375" style="118" customWidth="1"/>
    <col min="4353" max="4353" width="7.28515625" style="118" customWidth="1"/>
    <col min="4354" max="4355" width="0" style="118" hidden="1" customWidth="1"/>
    <col min="4356" max="4356" width="8.42578125" style="118" customWidth="1"/>
    <col min="4357" max="4359" width="7.140625" style="118" customWidth="1"/>
    <col min="4360" max="4361" width="0" style="118" hidden="1" customWidth="1"/>
    <col min="4362" max="4362" width="7.28515625" style="118" customWidth="1"/>
    <col min="4363" max="4363" width="5.140625" style="118" customWidth="1"/>
    <col min="4364" max="4364" width="4.5703125" style="118" customWidth="1"/>
    <col min="4365" max="4365" width="0" style="118" hidden="1" customWidth="1"/>
    <col min="4366" max="4366" width="6.140625" style="118" customWidth="1"/>
    <col min="4367" max="4367" width="0" style="118" hidden="1" customWidth="1"/>
    <col min="4368" max="4368" width="5.42578125" style="118" customWidth="1"/>
    <col min="4369" max="4369" width="6.28515625" style="118" customWidth="1"/>
    <col min="4370" max="4370" width="5.7109375" style="118" customWidth="1"/>
    <col min="4371" max="4371" width="5.28515625" style="118" customWidth="1"/>
    <col min="4372" max="4375" width="7.85546875" style="118" customWidth="1"/>
    <col min="4376" max="4376" width="8.85546875" style="118" customWidth="1"/>
    <col min="4377" max="4378" width="6.7109375" style="118" customWidth="1"/>
    <col min="4379" max="4380" width="9.140625" style="118"/>
    <col min="4381" max="4381" width="11" style="118" customWidth="1"/>
    <col min="4382" max="4382" width="31" style="118" customWidth="1"/>
    <col min="4383" max="4605" width="9.140625" style="118"/>
    <col min="4606" max="4606" width="3.7109375" style="118" customWidth="1"/>
    <col min="4607" max="4607" width="31.28515625" style="118" customWidth="1"/>
    <col min="4608" max="4608" width="6.7109375" style="118" customWidth="1"/>
    <col min="4609" max="4609" width="7.28515625" style="118" customWidth="1"/>
    <col min="4610" max="4611" width="0" style="118" hidden="1" customWidth="1"/>
    <col min="4612" max="4612" width="8.42578125" style="118" customWidth="1"/>
    <col min="4613" max="4615" width="7.140625" style="118" customWidth="1"/>
    <col min="4616" max="4617" width="0" style="118" hidden="1" customWidth="1"/>
    <col min="4618" max="4618" width="7.28515625" style="118" customWidth="1"/>
    <col min="4619" max="4619" width="5.140625" style="118" customWidth="1"/>
    <col min="4620" max="4620" width="4.5703125" style="118" customWidth="1"/>
    <col min="4621" max="4621" width="0" style="118" hidden="1" customWidth="1"/>
    <col min="4622" max="4622" width="6.140625" style="118" customWidth="1"/>
    <col min="4623" max="4623" width="0" style="118" hidden="1" customWidth="1"/>
    <col min="4624" max="4624" width="5.42578125" style="118" customWidth="1"/>
    <col min="4625" max="4625" width="6.28515625" style="118" customWidth="1"/>
    <col min="4626" max="4626" width="5.7109375" style="118" customWidth="1"/>
    <col min="4627" max="4627" width="5.28515625" style="118" customWidth="1"/>
    <col min="4628" max="4631" width="7.85546875" style="118" customWidth="1"/>
    <col min="4632" max="4632" width="8.85546875" style="118" customWidth="1"/>
    <col min="4633" max="4634" width="6.7109375" style="118" customWidth="1"/>
    <col min="4635" max="4636" width="9.140625" style="118"/>
    <col min="4637" max="4637" width="11" style="118" customWidth="1"/>
    <col min="4638" max="4638" width="31" style="118" customWidth="1"/>
    <col min="4639" max="4861" width="9.140625" style="118"/>
    <col min="4862" max="4862" width="3.7109375" style="118" customWidth="1"/>
    <col min="4863" max="4863" width="31.28515625" style="118" customWidth="1"/>
    <col min="4864" max="4864" width="6.7109375" style="118" customWidth="1"/>
    <col min="4865" max="4865" width="7.28515625" style="118" customWidth="1"/>
    <col min="4866" max="4867" width="0" style="118" hidden="1" customWidth="1"/>
    <col min="4868" max="4868" width="8.42578125" style="118" customWidth="1"/>
    <col min="4869" max="4871" width="7.140625" style="118" customWidth="1"/>
    <col min="4872" max="4873" width="0" style="118" hidden="1" customWidth="1"/>
    <col min="4874" max="4874" width="7.28515625" style="118" customWidth="1"/>
    <col min="4875" max="4875" width="5.140625" style="118" customWidth="1"/>
    <col min="4876" max="4876" width="4.5703125" style="118" customWidth="1"/>
    <col min="4877" max="4877" width="0" style="118" hidden="1" customWidth="1"/>
    <col min="4878" max="4878" width="6.140625" style="118" customWidth="1"/>
    <col min="4879" max="4879" width="0" style="118" hidden="1" customWidth="1"/>
    <col min="4880" max="4880" width="5.42578125" style="118" customWidth="1"/>
    <col min="4881" max="4881" width="6.28515625" style="118" customWidth="1"/>
    <col min="4882" max="4882" width="5.7109375" style="118" customWidth="1"/>
    <col min="4883" max="4883" width="5.28515625" style="118" customWidth="1"/>
    <col min="4884" max="4887" width="7.85546875" style="118" customWidth="1"/>
    <col min="4888" max="4888" width="8.85546875" style="118" customWidth="1"/>
    <col min="4889" max="4890" width="6.7109375" style="118" customWidth="1"/>
    <col min="4891" max="4892" width="9.140625" style="118"/>
    <col min="4893" max="4893" width="11" style="118" customWidth="1"/>
    <col min="4894" max="4894" width="31" style="118" customWidth="1"/>
    <col min="4895" max="5117" width="9.140625" style="118"/>
    <col min="5118" max="5118" width="3.7109375" style="118" customWidth="1"/>
    <col min="5119" max="5119" width="31.28515625" style="118" customWidth="1"/>
    <col min="5120" max="5120" width="6.7109375" style="118" customWidth="1"/>
    <col min="5121" max="5121" width="7.28515625" style="118" customWidth="1"/>
    <col min="5122" max="5123" width="0" style="118" hidden="1" customWidth="1"/>
    <col min="5124" max="5124" width="8.42578125" style="118" customWidth="1"/>
    <col min="5125" max="5127" width="7.140625" style="118" customWidth="1"/>
    <col min="5128" max="5129" width="0" style="118" hidden="1" customWidth="1"/>
    <col min="5130" max="5130" width="7.28515625" style="118" customWidth="1"/>
    <col min="5131" max="5131" width="5.140625" style="118" customWidth="1"/>
    <col min="5132" max="5132" width="4.5703125" style="118" customWidth="1"/>
    <col min="5133" max="5133" width="0" style="118" hidden="1" customWidth="1"/>
    <col min="5134" max="5134" width="6.140625" style="118" customWidth="1"/>
    <col min="5135" max="5135" width="0" style="118" hidden="1" customWidth="1"/>
    <col min="5136" max="5136" width="5.42578125" style="118" customWidth="1"/>
    <col min="5137" max="5137" width="6.28515625" style="118" customWidth="1"/>
    <col min="5138" max="5138" width="5.7109375" style="118" customWidth="1"/>
    <col min="5139" max="5139" width="5.28515625" style="118" customWidth="1"/>
    <col min="5140" max="5143" width="7.85546875" style="118" customWidth="1"/>
    <col min="5144" max="5144" width="8.85546875" style="118" customWidth="1"/>
    <col min="5145" max="5146" width="6.7109375" style="118" customWidth="1"/>
    <col min="5147" max="5148" width="9.140625" style="118"/>
    <col min="5149" max="5149" width="11" style="118" customWidth="1"/>
    <col min="5150" max="5150" width="31" style="118" customWidth="1"/>
    <col min="5151" max="5373" width="9.140625" style="118"/>
    <col min="5374" max="5374" width="3.7109375" style="118" customWidth="1"/>
    <col min="5375" max="5375" width="31.28515625" style="118" customWidth="1"/>
    <col min="5376" max="5376" width="6.7109375" style="118" customWidth="1"/>
    <col min="5377" max="5377" width="7.28515625" style="118" customWidth="1"/>
    <col min="5378" max="5379" width="0" style="118" hidden="1" customWidth="1"/>
    <col min="5380" max="5380" width="8.42578125" style="118" customWidth="1"/>
    <col min="5381" max="5383" width="7.140625" style="118" customWidth="1"/>
    <col min="5384" max="5385" width="0" style="118" hidden="1" customWidth="1"/>
    <col min="5386" max="5386" width="7.28515625" style="118" customWidth="1"/>
    <col min="5387" max="5387" width="5.140625" style="118" customWidth="1"/>
    <col min="5388" max="5388" width="4.5703125" style="118" customWidth="1"/>
    <col min="5389" max="5389" width="0" style="118" hidden="1" customWidth="1"/>
    <col min="5390" max="5390" width="6.140625" style="118" customWidth="1"/>
    <col min="5391" max="5391" width="0" style="118" hidden="1" customWidth="1"/>
    <col min="5392" max="5392" width="5.42578125" style="118" customWidth="1"/>
    <col min="5393" max="5393" width="6.28515625" style="118" customWidth="1"/>
    <col min="5394" max="5394" width="5.7109375" style="118" customWidth="1"/>
    <col min="5395" max="5395" width="5.28515625" style="118" customWidth="1"/>
    <col min="5396" max="5399" width="7.85546875" style="118" customWidth="1"/>
    <col min="5400" max="5400" width="8.85546875" style="118" customWidth="1"/>
    <col min="5401" max="5402" width="6.7109375" style="118" customWidth="1"/>
    <col min="5403" max="5404" width="9.140625" style="118"/>
    <col min="5405" max="5405" width="11" style="118" customWidth="1"/>
    <col min="5406" max="5406" width="31" style="118" customWidth="1"/>
    <col min="5407" max="5629" width="9.140625" style="118"/>
    <col min="5630" max="5630" width="3.7109375" style="118" customWidth="1"/>
    <col min="5631" max="5631" width="31.28515625" style="118" customWidth="1"/>
    <col min="5632" max="5632" width="6.7109375" style="118" customWidth="1"/>
    <col min="5633" max="5633" width="7.28515625" style="118" customWidth="1"/>
    <col min="5634" max="5635" width="0" style="118" hidden="1" customWidth="1"/>
    <col min="5636" max="5636" width="8.42578125" style="118" customWidth="1"/>
    <col min="5637" max="5639" width="7.140625" style="118" customWidth="1"/>
    <col min="5640" max="5641" width="0" style="118" hidden="1" customWidth="1"/>
    <col min="5642" max="5642" width="7.28515625" style="118" customWidth="1"/>
    <col min="5643" max="5643" width="5.140625" style="118" customWidth="1"/>
    <col min="5644" max="5644" width="4.5703125" style="118" customWidth="1"/>
    <col min="5645" max="5645" width="0" style="118" hidden="1" customWidth="1"/>
    <col min="5646" max="5646" width="6.140625" style="118" customWidth="1"/>
    <col min="5647" max="5647" width="0" style="118" hidden="1" customWidth="1"/>
    <col min="5648" max="5648" width="5.42578125" style="118" customWidth="1"/>
    <col min="5649" max="5649" width="6.28515625" style="118" customWidth="1"/>
    <col min="5650" max="5650" width="5.7109375" style="118" customWidth="1"/>
    <col min="5651" max="5651" width="5.28515625" style="118" customWidth="1"/>
    <col min="5652" max="5655" width="7.85546875" style="118" customWidth="1"/>
    <col min="5656" max="5656" width="8.85546875" style="118" customWidth="1"/>
    <col min="5657" max="5658" width="6.7109375" style="118" customWidth="1"/>
    <col min="5659" max="5660" width="9.140625" style="118"/>
    <col min="5661" max="5661" width="11" style="118" customWidth="1"/>
    <col min="5662" max="5662" width="31" style="118" customWidth="1"/>
    <col min="5663" max="5885" width="9.140625" style="118"/>
    <col min="5886" max="5886" width="3.7109375" style="118" customWidth="1"/>
    <col min="5887" max="5887" width="31.28515625" style="118" customWidth="1"/>
    <col min="5888" max="5888" width="6.7109375" style="118" customWidth="1"/>
    <col min="5889" max="5889" width="7.28515625" style="118" customWidth="1"/>
    <col min="5890" max="5891" width="0" style="118" hidden="1" customWidth="1"/>
    <col min="5892" max="5892" width="8.42578125" style="118" customWidth="1"/>
    <col min="5893" max="5895" width="7.140625" style="118" customWidth="1"/>
    <col min="5896" max="5897" width="0" style="118" hidden="1" customWidth="1"/>
    <col min="5898" max="5898" width="7.28515625" style="118" customWidth="1"/>
    <col min="5899" max="5899" width="5.140625" style="118" customWidth="1"/>
    <col min="5900" max="5900" width="4.5703125" style="118" customWidth="1"/>
    <col min="5901" max="5901" width="0" style="118" hidden="1" customWidth="1"/>
    <col min="5902" max="5902" width="6.140625" style="118" customWidth="1"/>
    <col min="5903" max="5903" width="0" style="118" hidden="1" customWidth="1"/>
    <col min="5904" max="5904" width="5.42578125" style="118" customWidth="1"/>
    <col min="5905" max="5905" width="6.28515625" style="118" customWidth="1"/>
    <col min="5906" max="5906" width="5.7109375" style="118" customWidth="1"/>
    <col min="5907" max="5907" width="5.28515625" style="118" customWidth="1"/>
    <col min="5908" max="5911" width="7.85546875" style="118" customWidth="1"/>
    <col min="5912" max="5912" width="8.85546875" style="118" customWidth="1"/>
    <col min="5913" max="5914" width="6.7109375" style="118" customWidth="1"/>
    <col min="5915" max="5916" width="9.140625" style="118"/>
    <col min="5917" max="5917" width="11" style="118" customWidth="1"/>
    <col min="5918" max="5918" width="31" style="118" customWidth="1"/>
    <col min="5919" max="6141" width="9.140625" style="118"/>
    <col min="6142" max="6142" width="3.7109375" style="118" customWidth="1"/>
    <col min="6143" max="6143" width="31.28515625" style="118" customWidth="1"/>
    <col min="6144" max="6144" width="6.7109375" style="118" customWidth="1"/>
    <col min="6145" max="6145" width="7.28515625" style="118" customWidth="1"/>
    <col min="6146" max="6147" width="0" style="118" hidden="1" customWidth="1"/>
    <col min="6148" max="6148" width="8.42578125" style="118" customWidth="1"/>
    <col min="6149" max="6151" width="7.140625" style="118" customWidth="1"/>
    <col min="6152" max="6153" width="0" style="118" hidden="1" customWidth="1"/>
    <col min="6154" max="6154" width="7.28515625" style="118" customWidth="1"/>
    <col min="6155" max="6155" width="5.140625" style="118" customWidth="1"/>
    <col min="6156" max="6156" width="4.5703125" style="118" customWidth="1"/>
    <col min="6157" max="6157" width="0" style="118" hidden="1" customWidth="1"/>
    <col min="6158" max="6158" width="6.140625" style="118" customWidth="1"/>
    <col min="6159" max="6159" width="0" style="118" hidden="1" customWidth="1"/>
    <col min="6160" max="6160" width="5.42578125" style="118" customWidth="1"/>
    <col min="6161" max="6161" width="6.28515625" style="118" customWidth="1"/>
    <col min="6162" max="6162" width="5.7109375" style="118" customWidth="1"/>
    <col min="6163" max="6163" width="5.28515625" style="118" customWidth="1"/>
    <col min="6164" max="6167" width="7.85546875" style="118" customWidth="1"/>
    <col min="6168" max="6168" width="8.85546875" style="118" customWidth="1"/>
    <col min="6169" max="6170" width="6.7109375" style="118" customWidth="1"/>
    <col min="6171" max="6172" width="9.140625" style="118"/>
    <col min="6173" max="6173" width="11" style="118" customWidth="1"/>
    <col min="6174" max="6174" width="31" style="118" customWidth="1"/>
    <col min="6175" max="6397" width="9.140625" style="118"/>
    <col min="6398" max="6398" width="3.7109375" style="118" customWidth="1"/>
    <col min="6399" max="6399" width="31.28515625" style="118" customWidth="1"/>
    <col min="6400" max="6400" width="6.7109375" style="118" customWidth="1"/>
    <col min="6401" max="6401" width="7.28515625" style="118" customWidth="1"/>
    <col min="6402" max="6403" width="0" style="118" hidden="1" customWidth="1"/>
    <col min="6404" max="6404" width="8.42578125" style="118" customWidth="1"/>
    <col min="6405" max="6407" width="7.140625" style="118" customWidth="1"/>
    <col min="6408" max="6409" width="0" style="118" hidden="1" customWidth="1"/>
    <col min="6410" max="6410" width="7.28515625" style="118" customWidth="1"/>
    <col min="6411" max="6411" width="5.140625" style="118" customWidth="1"/>
    <col min="6412" max="6412" width="4.5703125" style="118" customWidth="1"/>
    <col min="6413" max="6413" width="0" style="118" hidden="1" customWidth="1"/>
    <col min="6414" max="6414" width="6.140625" style="118" customWidth="1"/>
    <col min="6415" max="6415" width="0" style="118" hidden="1" customWidth="1"/>
    <col min="6416" max="6416" width="5.42578125" style="118" customWidth="1"/>
    <col min="6417" max="6417" width="6.28515625" style="118" customWidth="1"/>
    <col min="6418" max="6418" width="5.7109375" style="118" customWidth="1"/>
    <col min="6419" max="6419" width="5.28515625" style="118" customWidth="1"/>
    <col min="6420" max="6423" width="7.85546875" style="118" customWidth="1"/>
    <col min="6424" max="6424" width="8.85546875" style="118" customWidth="1"/>
    <col min="6425" max="6426" width="6.7109375" style="118" customWidth="1"/>
    <col min="6427" max="6428" width="9.140625" style="118"/>
    <col min="6429" max="6429" width="11" style="118" customWidth="1"/>
    <col min="6430" max="6430" width="31" style="118" customWidth="1"/>
    <col min="6431" max="6653" width="9.140625" style="118"/>
    <col min="6654" max="6654" width="3.7109375" style="118" customWidth="1"/>
    <col min="6655" max="6655" width="31.28515625" style="118" customWidth="1"/>
    <col min="6656" max="6656" width="6.7109375" style="118" customWidth="1"/>
    <col min="6657" max="6657" width="7.28515625" style="118" customWidth="1"/>
    <col min="6658" max="6659" width="0" style="118" hidden="1" customWidth="1"/>
    <col min="6660" max="6660" width="8.42578125" style="118" customWidth="1"/>
    <col min="6661" max="6663" width="7.140625" style="118" customWidth="1"/>
    <col min="6664" max="6665" width="0" style="118" hidden="1" customWidth="1"/>
    <col min="6666" max="6666" width="7.28515625" style="118" customWidth="1"/>
    <col min="6667" max="6667" width="5.140625" style="118" customWidth="1"/>
    <col min="6668" max="6668" width="4.5703125" style="118" customWidth="1"/>
    <col min="6669" max="6669" width="0" style="118" hidden="1" customWidth="1"/>
    <col min="6670" max="6670" width="6.140625" style="118" customWidth="1"/>
    <col min="6671" max="6671" width="0" style="118" hidden="1" customWidth="1"/>
    <col min="6672" max="6672" width="5.42578125" style="118" customWidth="1"/>
    <col min="6673" max="6673" width="6.28515625" style="118" customWidth="1"/>
    <col min="6674" max="6674" width="5.7109375" style="118" customWidth="1"/>
    <col min="6675" max="6675" width="5.28515625" style="118" customWidth="1"/>
    <col min="6676" max="6679" width="7.85546875" style="118" customWidth="1"/>
    <col min="6680" max="6680" width="8.85546875" style="118" customWidth="1"/>
    <col min="6681" max="6682" width="6.7109375" style="118" customWidth="1"/>
    <col min="6683" max="6684" width="9.140625" style="118"/>
    <col min="6685" max="6685" width="11" style="118" customWidth="1"/>
    <col min="6686" max="6686" width="31" style="118" customWidth="1"/>
    <col min="6687" max="6909" width="9.140625" style="118"/>
    <col min="6910" max="6910" width="3.7109375" style="118" customWidth="1"/>
    <col min="6911" max="6911" width="31.28515625" style="118" customWidth="1"/>
    <col min="6912" max="6912" width="6.7109375" style="118" customWidth="1"/>
    <col min="6913" max="6913" width="7.28515625" style="118" customWidth="1"/>
    <col min="6914" max="6915" width="0" style="118" hidden="1" customWidth="1"/>
    <col min="6916" max="6916" width="8.42578125" style="118" customWidth="1"/>
    <col min="6917" max="6919" width="7.140625" style="118" customWidth="1"/>
    <col min="6920" max="6921" width="0" style="118" hidden="1" customWidth="1"/>
    <col min="6922" max="6922" width="7.28515625" style="118" customWidth="1"/>
    <col min="6923" max="6923" width="5.140625" style="118" customWidth="1"/>
    <col min="6924" max="6924" width="4.5703125" style="118" customWidth="1"/>
    <col min="6925" max="6925" width="0" style="118" hidden="1" customWidth="1"/>
    <col min="6926" max="6926" width="6.140625" style="118" customWidth="1"/>
    <col min="6927" max="6927" width="0" style="118" hidden="1" customWidth="1"/>
    <col min="6928" max="6928" width="5.42578125" style="118" customWidth="1"/>
    <col min="6929" max="6929" width="6.28515625" style="118" customWidth="1"/>
    <col min="6930" max="6930" width="5.7109375" style="118" customWidth="1"/>
    <col min="6931" max="6931" width="5.28515625" style="118" customWidth="1"/>
    <col min="6932" max="6935" width="7.85546875" style="118" customWidth="1"/>
    <col min="6936" max="6936" width="8.85546875" style="118" customWidth="1"/>
    <col min="6937" max="6938" width="6.7109375" style="118" customWidth="1"/>
    <col min="6939" max="6940" width="9.140625" style="118"/>
    <col min="6941" max="6941" width="11" style="118" customWidth="1"/>
    <col min="6942" max="6942" width="31" style="118" customWidth="1"/>
    <col min="6943" max="7165" width="9.140625" style="118"/>
    <col min="7166" max="7166" width="3.7109375" style="118" customWidth="1"/>
    <col min="7167" max="7167" width="31.28515625" style="118" customWidth="1"/>
    <col min="7168" max="7168" width="6.7109375" style="118" customWidth="1"/>
    <col min="7169" max="7169" width="7.28515625" style="118" customWidth="1"/>
    <col min="7170" max="7171" width="0" style="118" hidden="1" customWidth="1"/>
    <col min="7172" max="7172" width="8.42578125" style="118" customWidth="1"/>
    <col min="7173" max="7175" width="7.140625" style="118" customWidth="1"/>
    <col min="7176" max="7177" width="0" style="118" hidden="1" customWidth="1"/>
    <col min="7178" max="7178" width="7.28515625" style="118" customWidth="1"/>
    <col min="7179" max="7179" width="5.140625" style="118" customWidth="1"/>
    <col min="7180" max="7180" width="4.5703125" style="118" customWidth="1"/>
    <col min="7181" max="7181" width="0" style="118" hidden="1" customWidth="1"/>
    <col min="7182" max="7182" width="6.140625" style="118" customWidth="1"/>
    <col min="7183" max="7183" width="0" style="118" hidden="1" customWidth="1"/>
    <col min="7184" max="7184" width="5.42578125" style="118" customWidth="1"/>
    <col min="7185" max="7185" width="6.28515625" style="118" customWidth="1"/>
    <col min="7186" max="7186" width="5.7109375" style="118" customWidth="1"/>
    <col min="7187" max="7187" width="5.28515625" style="118" customWidth="1"/>
    <col min="7188" max="7191" width="7.85546875" style="118" customWidth="1"/>
    <col min="7192" max="7192" width="8.85546875" style="118" customWidth="1"/>
    <col min="7193" max="7194" width="6.7109375" style="118" customWidth="1"/>
    <col min="7195" max="7196" width="9.140625" style="118"/>
    <col min="7197" max="7197" width="11" style="118" customWidth="1"/>
    <col min="7198" max="7198" width="31" style="118" customWidth="1"/>
    <col min="7199" max="7421" width="9.140625" style="118"/>
    <col min="7422" max="7422" width="3.7109375" style="118" customWidth="1"/>
    <col min="7423" max="7423" width="31.28515625" style="118" customWidth="1"/>
    <col min="7424" max="7424" width="6.7109375" style="118" customWidth="1"/>
    <col min="7425" max="7425" width="7.28515625" style="118" customWidth="1"/>
    <col min="7426" max="7427" width="0" style="118" hidden="1" customWidth="1"/>
    <col min="7428" max="7428" width="8.42578125" style="118" customWidth="1"/>
    <col min="7429" max="7431" width="7.140625" style="118" customWidth="1"/>
    <col min="7432" max="7433" width="0" style="118" hidden="1" customWidth="1"/>
    <col min="7434" max="7434" width="7.28515625" style="118" customWidth="1"/>
    <col min="7435" max="7435" width="5.140625" style="118" customWidth="1"/>
    <col min="7436" max="7436" width="4.5703125" style="118" customWidth="1"/>
    <col min="7437" max="7437" width="0" style="118" hidden="1" customWidth="1"/>
    <col min="7438" max="7438" width="6.140625" style="118" customWidth="1"/>
    <col min="7439" max="7439" width="0" style="118" hidden="1" customWidth="1"/>
    <col min="7440" max="7440" width="5.42578125" style="118" customWidth="1"/>
    <col min="7441" max="7441" width="6.28515625" style="118" customWidth="1"/>
    <col min="7442" max="7442" width="5.7109375" style="118" customWidth="1"/>
    <col min="7443" max="7443" width="5.28515625" style="118" customWidth="1"/>
    <col min="7444" max="7447" width="7.85546875" style="118" customWidth="1"/>
    <col min="7448" max="7448" width="8.85546875" style="118" customWidth="1"/>
    <col min="7449" max="7450" width="6.7109375" style="118" customWidth="1"/>
    <col min="7451" max="7452" width="9.140625" style="118"/>
    <col min="7453" max="7453" width="11" style="118" customWidth="1"/>
    <col min="7454" max="7454" width="31" style="118" customWidth="1"/>
    <col min="7455" max="7677" width="9.140625" style="118"/>
    <col min="7678" max="7678" width="3.7109375" style="118" customWidth="1"/>
    <col min="7679" max="7679" width="31.28515625" style="118" customWidth="1"/>
    <col min="7680" max="7680" width="6.7109375" style="118" customWidth="1"/>
    <col min="7681" max="7681" width="7.28515625" style="118" customWidth="1"/>
    <col min="7682" max="7683" width="0" style="118" hidden="1" customWidth="1"/>
    <col min="7684" max="7684" width="8.42578125" style="118" customWidth="1"/>
    <col min="7685" max="7687" width="7.140625" style="118" customWidth="1"/>
    <col min="7688" max="7689" width="0" style="118" hidden="1" customWidth="1"/>
    <col min="7690" max="7690" width="7.28515625" style="118" customWidth="1"/>
    <col min="7691" max="7691" width="5.140625" style="118" customWidth="1"/>
    <col min="7692" max="7692" width="4.5703125" style="118" customWidth="1"/>
    <col min="7693" max="7693" width="0" style="118" hidden="1" customWidth="1"/>
    <col min="7694" max="7694" width="6.140625" style="118" customWidth="1"/>
    <col min="7695" max="7695" width="0" style="118" hidden="1" customWidth="1"/>
    <col min="7696" max="7696" width="5.42578125" style="118" customWidth="1"/>
    <col min="7697" max="7697" width="6.28515625" style="118" customWidth="1"/>
    <col min="7698" max="7698" width="5.7109375" style="118" customWidth="1"/>
    <col min="7699" max="7699" width="5.28515625" style="118" customWidth="1"/>
    <col min="7700" max="7703" width="7.85546875" style="118" customWidth="1"/>
    <col min="7704" max="7704" width="8.85546875" style="118" customWidth="1"/>
    <col min="7705" max="7706" width="6.7109375" style="118" customWidth="1"/>
    <col min="7707" max="7708" width="9.140625" style="118"/>
    <col min="7709" max="7709" width="11" style="118" customWidth="1"/>
    <col min="7710" max="7710" width="31" style="118" customWidth="1"/>
    <col min="7711" max="7933" width="9.140625" style="118"/>
    <col min="7934" max="7934" width="3.7109375" style="118" customWidth="1"/>
    <col min="7935" max="7935" width="31.28515625" style="118" customWidth="1"/>
    <col min="7936" max="7936" width="6.7109375" style="118" customWidth="1"/>
    <col min="7937" max="7937" width="7.28515625" style="118" customWidth="1"/>
    <col min="7938" max="7939" width="0" style="118" hidden="1" customWidth="1"/>
    <col min="7940" max="7940" width="8.42578125" style="118" customWidth="1"/>
    <col min="7941" max="7943" width="7.140625" style="118" customWidth="1"/>
    <col min="7944" max="7945" width="0" style="118" hidden="1" customWidth="1"/>
    <col min="7946" max="7946" width="7.28515625" style="118" customWidth="1"/>
    <col min="7947" max="7947" width="5.140625" style="118" customWidth="1"/>
    <col min="7948" max="7948" width="4.5703125" style="118" customWidth="1"/>
    <col min="7949" max="7949" width="0" style="118" hidden="1" customWidth="1"/>
    <col min="7950" max="7950" width="6.140625" style="118" customWidth="1"/>
    <col min="7951" max="7951" width="0" style="118" hidden="1" customWidth="1"/>
    <col min="7952" max="7952" width="5.42578125" style="118" customWidth="1"/>
    <col min="7953" max="7953" width="6.28515625" style="118" customWidth="1"/>
    <col min="7954" max="7954" width="5.7109375" style="118" customWidth="1"/>
    <col min="7955" max="7955" width="5.28515625" style="118" customWidth="1"/>
    <col min="7956" max="7959" width="7.85546875" style="118" customWidth="1"/>
    <col min="7960" max="7960" width="8.85546875" style="118" customWidth="1"/>
    <col min="7961" max="7962" width="6.7109375" style="118" customWidth="1"/>
    <col min="7963" max="7964" width="9.140625" style="118"/>
    <col min="7965" max="7965" width="11" style="118" customWidth="1"/>
    <col min="7966" max="7966" width="31" style="118" customWidth="1"/>
    <col min="7967" max="8189" width="9.140625" style="118"/>
    <col min="8190" max="8190" width="3.7109375" style="118" customWidth="1"/>
    <col min="8191" max="8191" width="31.28515625" style="118" customWidth="1"/>
    <col min="8192" max="8192" width="6.7109375" style="118" customWidth="1"/>
    <col min="8193" max="8193" width="7.28515625" style="118" customWidth="1"/>
    <col min="8194" max="8195" width="0" style="118" hidden="1" customWidth="1"/>
    <col min="8196" max="8196" width="8.42578125" style="118" customWidth="1"/>
    <col min="8197" max="8199" width="7.140625" style="118" customWidth="1"/>
    <col min="8200" max="8201" width="0" style="118" hidden="1" customWidth="1"/>
    <col min="8202" max="8202" width="7.28515625" style="118" customWidth="1"/>
    <col min="8203" max="8203" width="5.140625" style="118" customWidth="1"/>
    <col min="8204" max="8204" width="4.5703125" style="118" customWidth="1"/>
    <col min="8205" max="8205" width="0" style="118" hidden="1" customWidth="1"/>
    <col min="8206" max="8206" width="6.140625" style="118" customWidth="1"/>
    <col min="8207" max="8207" width="0" style="118" hidden="1" customWidth="1"/>
    <col min="8208" max="8208" width="5.42578125" style="118" customWidth="1"/>
    <col min="8209" max="8209" width="6.28515625" style="118" customWidth="1"/>
    <col min="8210" max="8210" width="5.7109375" style="118" customWidth="1"/>
    <col min="8211" max="8211" width="5.28515625" style="118" customWidth="1"/>
    <col min="8212" max="8215" width="7.85546875" style="118" customWidth="1"/>
    <col min="8216" max="8216" width="8.85546875" style="118" customWidth="1"/>
    <col min="8217" max="8218" width="6.7109375" style="118" customWidth="1"/>
    <col min="8219" max="8220" width="9.140625" style="118"/>
    <col min="8221" max="8221" width="11" style="118" customWidth="1"/>
    <col min="8222" max="8222" width="31" style="118" customWidth="1"/>
    <col min="8223" max="8445" width="9.140625" style="118"/>
    <col min="8446" max="8446" width="3.7109375" style="118" customWidth="1"/>
    <col min="8447" max="8447" width="31.28515625" style="118" customWidth="1"/>
    <col min="8448" max="8448" width="6.7109375" style="118" customWidth="1"/>
    <col min="8449" max="8449" width="7.28515625" style="118" customWidth="1"/>
    <col min="8450" max="8451" width="0" style="118" hidden="1" customWidth="1"/>
    <col min="8452" max="8452" width="8.42578125" style="118" customWidth="1"/>
    <col min="8453" max="8455" width="7.140625" style="118" customWidth="1"/>
    <col min="8456" max="8457" width="0" style="118" hidden="1" customWidth="1"/>
    <col min="8458" max="8458" width="7.28515625" style="118" customWidth="1"/>
    <col min="8459" max="8459" width="5.140625" style="118" customWidth="1"/>
    <col min="8460" max="8460" width="4.5703125" style="118" customWidth="1"/>
    <col min="8461" max="8461" width="0" style="118" hidden="1" customWidth="1"/>
    <col min="8462" max="8462" width="6.140625" style="118" customWidth="1"/>
    <col min="8463" max="8463" width="0" style="118" hidden="1" customWidth="1"/>
    <col min="8464" max="8464" width="5.42578125" style="118" customWidth="1"/>
    <col min="8465" max="8465" width="6.28515625" style="118" customWidth="1"/>
    <col min="8466" max="8466" width="5.7109375" style="118" customWidth="1"/>
    <col min="8467" max="8467" width="5.28515625" style="118" customWidth="1"/>
    <col min="8468" max="8471" width="7.85546875" style="118" customWidth="1"/>
    <col min="8472" max="8472" width="8.85546875" style="118" customWidth="1"/>
    <col min="8473" max="8474" width="6.7109375" style="118" customWidth="1"/>
    <col min="8475" max="8476" width="9.140625" style="118"/>
    <col min="8477" max="8477" width="11" style="118" customWidth="1"/>
    <col min="8478" max="8478" width="31" style="118" customWidth="1"/>
    <col min="8479" max="8701" width="9.140625" style="118"/>
    <col min="8702" max="8702" width="3.7109375" style="118" customWidth="1"/>
    <col min="8703" max="8703" width="31.28515625" style="118" customWidth="1"/>
    <col min="8704" max="8704" width="6.7109375" style="118" customWidth="1"/>
    <col min="8705" max="8705" width="7.28515625" style="118" customWidth="1"/>
    <col min="8706" max="8707" width="0" style="118" hidden="1" customWidth="1"/>
    <col min="8708" max="8708" width="8.42578125" style="118" customWidth="1"/>
    <col min="8709" max="8711" width="7.140625" style="118" customWidth="1"/>
    <col min="8712" max="8713" width="0" style="118" hidden="1" customWidth="1"/>
    <col min="8714" max="8714" width="7.28515625" style="118" customWidth="1"/>
    <col min="8715" max="8715" width="5.140625" style="118" customWidth="1"/>
    <col min="8716" max="8716" width="4.5703125" style="118" customWidth="1"/>
    <col min="8717" max="8717" width="0" style="118" hidden="1" customWidth="1"/>
    <col min="8718" max="8718" width="6.140625" style="118" customWidth="1"/>
    <col min="8719" max="8719" width="0" style="118" hidden="1" customWidth="1"/>
    <col min="8720" max="8720" width="5.42578125" style="118" customWidth="1"/>
    <col min="8721" max="8721" width="6.28515625" style="118" customWidth="1"/>
    <col min="8722" max="8722" width="5.7109375" style="118" customWidth="1"/>
    <col min="8723" max="8723" width="5.28515625" style="118" customWidth="1"/>
    <col min="8724" max="8727" width="7.85546875" style="118" customWidth="1"/>
    <col min="8728" max="8728" width="8.85546875" style="118" customWidth="1"/>
    <col min="8729" max="8730" width="6.7109375" style="118" customWidth="1"/>
    <col min="8731" max="8732" width="9.140625" style="118"/>
    <col min="8733" max="8733" width="11" style="118" customWidth="1"/>
    <col min="8734" max="8734" width="31" style="118" customWidth="1"/>
    <col min="8735" max="8957" width="9.140625" style="118"/>
    <col min="8958" max="8958" width="3.7109375" style="118" customWidth="1"/>
    <col min="8959" max="8959" width="31.28515625" style="118" customWidth="1"/>
    <col min="8960" max="8960" width="6.7109375" style="118" customWidth="1"/>
    <col min="8961" max="8961" width="7.28515625" style="118" customWidth="1"/>
    <col min="8962" max="8963" width="0" style="118" hidden="1" customWidth="1"/>
    <col min="8964" max="8964" width="8.42578125" style="118" customWidth="1"/>
    <col min="8965" max="8967" width="7.140625" style="118" customWidth="1"/>
    <col min="8968" max="8969" width="0" style="118" hidden="1" customWidth="1"/>
    <col min="8970" max="8970" width="7.28515625" style="118" customWidth="1"/>
    <col min="8971" max="8971" width="5.140625" style="118" customWidth="1"/>
    <col min="8972" max="8972" width="4.5703125" style="118" customWidth="1"/>
    <col min="8973" max="8973" width="0" style="118" hidden="1" customWidth="1"/>
    <col min="8974" max="8974" width="6.140625" style="118" customWidth="1"/>
    <col min="8975" max="8975" width="0" style="118" hidden="1" customWidth="1"/>
    <col min="8976" max="8976" width="5.42578125" style="118" customWidth="1"/>
    <col min="8977" max="8977" width="6.28515625" style="118" customWidth="1"/>
    <col min="8978" max="8978" width="5.7109375" style="118" customWidth="1"/>
    <col min="8979" max="8979" width="5.28515625" style="118" customWidth="1"/>
    <col min="8980" max="8983" width="7.85546875" style="118" customWidth="1"/>
    <col min="8984" max="8984" width="8.85546875" style="118" customWidth="1"/>
    <col min="8985" max="8986" width="6.7109375" style="118" customWidth="1"/>
    <col min="8987" max="8988" width="9.140625" style="118"/>
    <col min="8989" max="8989" width="11" style="118" customWidth="1"/>
    <col min="8990" max="8990" width="31" style="118" customWidth="1"/>
    <col min="8991" max="9213" width="9.140625" style="118"/>
    <col min="9214" max="9214" width="3.7109375" style="118" customWidth="1"/>
    <col min="9215" max="9215" width="31.28515625" style="118" customWidth="1"/>
    <col min="9216" max="9216" width="6.7109375" style="118" customWidth="1"/>
    <col min="9217" max="9217" width="7.28515625" style="118" customWidth="1"/>
    <col min="9218" max="9219" width="0" style="118" hidden="1" customWidth="1"/>
    <col min="9220" max="9220" width="8.42578125" style="118" customWidth="1"/>
    <col min="9221" max="9223" width="7.140625" style="118" customWidth="1"/>
    <col min="9224" max="9225" width="0" style="118" hidden="1" customWidth="1"/>
    <col min="9226" max="9226" width="7.28515625" style="118" customWidth="1"/>
    <col min="9227" max="9227" width="5.140625" style="118" customWidth="1"/>
    <col min="9228" max="9228" width="4.5703125" style="118" customWidth="1"/>
    <col min="9229" max="9229" width="0" style="118" hidden="1" customWidth="1"/>
    <col min="9230" max="9230" width="6.140625" style="118" customWidth="1"/>
    <col min="9231" max="9231" width="0" style="118" hidden="1" customWidth="1"/>
    <col min="9232" max="9232" width="5.42578125" style="118" customWidth="1"/>
    <col min="9233" max="9233" width="6.28515625" style="118" customWidth="1"/>
    <col min="9234" max="9234" width="5.7109375" style="118" customWidth="1"/>
    <col min="9235" max="9235" width="5.28515625" style="118" customWidth="1"/>
    <col min="9236" max="9239" width="7.85546875" style="118" customWidth="1"/>
    <col min="9240" max="9240" width="8.85546875" style="118" customWidth="1"/>
    <col min="9241" max="9242" width="6.7109375" style="118" customWidth="1"/>
    <col min="9243" max="9244" width="9.140625" style="118"/>
    <col min="9245" max="9245" width="11" style="118" customWidth="1"/>
    <col min="9246" max="9246" width="31" style="118" customWidth="1"/>
    <col min="9247" max="9469" width="9.140625" style="118"/>
    <col min="9470" max="9470" width="3.7109375" style="118" customWidth="1"/>
    <col min="9471" max="9471" width="31.28515625" style="118" customWidth="1"/>
    <col min="9472" max="9472" width="6.7109375" style="118" customWidth="1"/>
    <col min="9473" max="9473" width="7.28515625" style="118" customWidth="1"/>
    <col min="9474" max="9475" width="0" style="118" hidden="1" customWidth="1"/>
    <col min="9476" max="9476" width="8.42578125" style="118" customWidth="1"/>
    <col min="9477" max="9479" width="7.140625" style="118" customWidth="1"/>
    <col min="9480" max="9481" width="0" style="118" hidden="1" customWidth="1"/>
    <col min="9482" max="9482" width="7.28515625" style="118" customWidth="1"/>
    <col min="9483" max="9483" width="5.140625" style="118" customWidth="1"/>
    <col min="9484" max="9484" width="4.5703125" style="118" customWidth="1"/>
    <col min="9485" max="9485" width="0" style="118" hidden="1" customWidth="1"/>
    <col min="9486" max="9486" width="6.140625" style="118" customWidth="1"/>
    <col min="9487" max="9487" width="0" style="118" hidden="1" customWidth="1"/>
    <col min="9488" max="9488" width="5.42578125" style="118" customWidth="1"/>
    <col min="9489" max="9489" width="6.28515625" style="118" customWidth="1"/>
    <col min="9490" max="9490" width="5.7109375" style="118" customWidth="1"/>
    <col min="9491" max="9491" width="5.28515625" style="118" customWidth="1"/>
    <col min="9492" max="9495" width="7.85546875" style="118" customWidth="1"/>
    <col min="9496" max="9496" width="8.85546875" style="118" customWidth="1"/>
    <col min="9497" max="9498" width="6.7109375" style="118" customWidth="1"/>
    <col min="9499" max="9500" width="9.140625" style="118"/>
    <col min="9501" max="9501" width="11" style="118" customWidth="1"/>
    <col min="9502" max="9502" width="31" style="118" customWidth="1"/>
    <col min="9503" max="9725" width="9.140625" style="118"/>
    <col min="9726" max="9726" width="3.7109375" style="118" customWidth="1"/>
    <col min="9727" max="9727" width="31.28515625" style="118" customWidth="1"/>
    <col min="9728" max="9728" width="6.7109375" style="118" customWidth="1"/>
    <col min="9729" max="9729" width="7.28515625" style="118" customWidth="1"/>
    <col min="9730" max="9731" width="0" style="118" hidden="1" customWidth="1"/>
    <col min="9732" max="9732" width="8.42578125" style="118" customWidth="1"/>
    <col min="9733" max="9735" width="7.140625" style="118" customWidth="1"/>
    <col min="9736" max="9737" width="0" style="118" hidden="1" customWidth="1"/>
    <col min="9738" max="9738" width="7.28515625" style="118" customWidth="1"/>
    <col min="9739" max="9739" width="5.140625" style="118" customWidth="1"/>
    <col min="9740" max="9740" width="4.5703125" style="118" customWidth="1"/>
    <col min="9741" max="9741" width="0" style="118" hidden="1" customWidth="1"/>
    <col min="9742" max="9742" width="6.140625" style="118" customWidth="1"/>
    <col min="9743" max="9743" width="0" style="118" hidden="1" customWidth="1"/>
    <col min="9744" max="9744" width="5.42578125" style="118" customWidth="1"/>
    <col min="9745" max="9745" width="6.28515625" style="118" customWidth="1"/>
    <col min="9746" max="9746" width="5.7109375" style="118" customWidth="1"/>
    <col min="9747" max="9747" width="5.28515625" style="118" customWidth="1"/>
    <col min="9748" max="9751" width="7.85546875" style="118" customWidth="1"/>
    <col min="9752" max="9752" width="8.85546875" style="118" customWidth="1"/>
    <col min="9753" max="9754" width="6.7109375" style="118" customWidth="1"/>
    <col min="9755" max="9756" width="9.140625" style="118"/>
    <col min="9757" max="9757" width="11" style="118" customWidth="1"/>
    <col min="9758" max="9758" width="31" style="118" customWidth="1"/>
    <col min="9759" max="9981" width="9.140625" style="118"/>
    <col min="9982" max="9982" width="3.7109375" style="118" customWidth="1"/>
    <col min="9983" max="9983" width="31.28515625" style="118" customWidth="1"/>
    <col min="9984" max="9984" width="6.7109375" style="118" customWidth="1"/>
    <col min="9985" max="9985" width="7.28515625" style="118" customWidth="1"/>
    <col min="9986" max="9987" width="0" style="118" hidden="1" customWidth="1"/>
    <col min="9988" max="9988" width="8.42578125" style="118" customWidth="1"/>
    <col min="9989" max="9991" width="7.140625" style="118" customWidth="1"/>
    <col min="9992" max="9993" width="0" style="118" hidden="1" customWidth="1"/>
    <col min="9994" max="9994" width="7.28515625" style="118" customWidth="1"/>
    <col min="9995" max="9995" width="5.140625" style="118" customWidth="1"/>
    <col min="9996" max="9996" width="4.5703125" style="118" customWidth="1"/>
    <col min="9997" max="9997" width="0" style="118" hidden="1" customWidth="1"/>
    <col min="9998" max="9998" width="6.140625" style="118" customWidth="1"/>
    <col min="9999" max="9999" width="0" style="118" hidden="1" customWidth="1"/>
    <col min="10000" max="10000" width="5.42578125" style="118" customWidth="1"/>
    <col min="10001" max="10001" width="6.28515625" style="118" customWidth="1"/>
    <col min="10002" max="10002" width="5.7109375" style="118" customWidth="1"/>
    <col min="10003" max="10003" width="5.28515625" style="118" customWidth="1"/>
    <col min="10004" max="10007" width="7.85546875" style="118" customWidth="1"/>
    <col min="10008" max="10008" width="8.85546875" style="118" customWidth="1"/>
    <col min="10009" max="10010" width="6.7109375" style="118" customWidth="1"/>
    <col min="10011" max="10012" width="9.140625" style="118"/>
    <col min="10013" max="10013" width="11" style="118" customWidth="1"/>
    <col min="10014" max="10014" width="31" style="118" customWidth="1"/>
    <col min="10015" max="10237" width="9.140625" style="118"/>
    <col min="10238" max="10238" width="3.7109375" style="118" customWidth="1"/>
    <col min="10239" max="10239" width="31.28515625" style="118" customWidth="1"/>
    <col min="10240" max="10240" width="6.7109375" style="118" customWidth="1"/>
    <col min="10241" max="10241" width="7.28515625" style="118" customWidth="1"/>
    <col min="10242" max="10243" width="0" style="118" hidden="1" customWidth="1"/>
    <col min="10244" max="10244" width="8.42578125" style="118" customWidth="1"/>
    <col min="10245" max="10247" width="7.140625" style="118" customWidth="1"/>
    <col min="10248" max="10249" width="0" style="118" hidden="1" customWidth="1"/>
    <col min="10250" max="10250" width="7.28515625" style="118" customWidth="1"/>
    <col min="10251" max="10251" width="5.140625" style="118" customWidth="1"/>
    <col min="10252" max="10252" width="4.5703125" style="118" customWidth="1"/>
    <col min="10253" max="10253" width="0" style="118" hidden="1" customWidth="1"/>
    <col min="10254" max="10254" width="6.140625" style="118" customWidth="1"/>
    <col min="10255" max="10255" width="0" style="118" hidden="1" customWidth="1"/>
    <col min="10256" max="10256" width="5.42578125" style="118" customWidth="1"/>
    <col min="10257" max="10257" width="6.28515625" style="118" customWidth="1"/>
    <col min="10258" max="10258" width="5.7109375" style="118" customWidth="1"/>
    <col min="10259" max="10259" width="5.28515625" style="118" customWidth="1"/>
    <col min="10260" max="10263" width="7.85546875" style="118" customWidth="1"/>
    <col min="10264" max="10264" width="8.85546875" style="118" customWidth="1"/>
    <col min="10265" max="10266" width="6.7109375" style="118" customWidth="1"/>
    <col min="10267" max="10268" width="9.140625" style="118"/>
    <col min="10269" max="10269" width="11" style="118" customWidth="1"/>
    <col min="10270" max="10270" width="31" style="118" customWidth="1"/>
    <col min="10271" max="10493" width="9.140625" style="118"/>
    <col min="10494" max="10494" width="3.7109375" style="118" customWidth="1"/>
    <col min="10495" max="10495" width="31.28515625" style="118" customWidth="1"/>
    <col min="10496" max="10496" width="6.7109375" style="118" customWidth="1"/>
    <col min="10497" max="10497" width="7.28515625" style="118" customWidth="1"/>
    <col min="10498" max="10499" width="0" style="118" hidden="1" customWidth="1"/>
    <col min="10500" max="10500" width="8.42578125" style="118" customWidth="1"/>
    <col min="10501" max="10503" width="7.140625" style="118" customWidth="1"/>
    <col min="10504" max="10505" width="0" style="118" hidden="1" customWidth="1"/>
    <col min="10506" max="10506" width="7.28515625" style="118" customWidth="1"/>
    <col min="10507" max="10507" width="5.140625" style="118" customWidth="1"/>
    <col min="10508" max="10508" width="4.5703125" style="118" customWidth="1"/>
    <col min="10509" max="10509" width="0" style="118" hidden="1" customWidth="1"/>
    <col min="10510" max="10510" width="6.140625" style="118" customWidth="1"/>
    <col min="10511" max="10511" width="0" style="118" hidden="1" customWidth="1"/>
    <col min="10512" max="10512" width="5.42578125" style="118" customWidth="1"/>
    <col min="10513" max="10513" width="6.28515625" style="118" customWidth="1"/>
    <col min="10514" max="10514" width="5.7109375" style="118" customWidth="1"/>
    <col min="10515" max="10515" width="5.28515625" style="118" customWidth="1"/>
    <col min="10516" max="10519" width="7.85546875" style="118" customWidth="1"/>
    <col min="10520" max="10520" width="8.85546875" style="118" customWidth="1"/>
    <col min="10521" max="10522" width="6.7109375" style="118" customWidth="1"/>
    <col min="10523" max="10524" width="9.140625" style="118"/>
    <col min="10525" max="10525" width="11" style="118" customWidth="1"/>
    <col min="10526" max="10526" width="31" style="118" customWidth="1"/>
    <col min="10527" max="10749" width="9.140625" style="118"/>
    <col min="10750" max="10750" width="3.7109375" style="118" customWidth="1"/>
    <col min="10751" max="10751" width="31.28515625" style="118" customWidth="1"/>
    <col min="10752" max="10752" width="6.7109375" style="118" customWidth="1"/>
    <col min="10753" max="10753" width="7.28515625" style="118" customWidth="1"/>
    <col min="10754" max="10755" width="0" style="118" hidden="1" customWidth="1"/>
    <col min="10756" max="10756" width="8.42578125" style="118" customWidth="1"/>
    <col min="10757" max="10759" width="7.140625" style="118" customWidth="1"/>
    <col min="10760" max="10761" width="0" style="118" hidden="1" customWidth="1"/>
    <col min="10762" max="10762" width="7.28515625" style="118" customWidth="1"/>
    <col min="10763" max="10763" width="5.140625" style="118" customWidth="1"/>
    <col min="10764" max="10764" width="4.5703125" style="118" customWidth="1"/>
    <col min="10765" max="10765" width="0" style="118" hidden="1" customWidth="1"/>
    <col min="10766" max="10766" width="6.140625" style="118" customWidth="1"/>
    <col min="10767" max="10767" width="0" style="118" hidden="1" customWidth="1"/>
    <col min="10768" max="10768" width="5.42578125" style="118" customWidth="1"/>
    <col min="10769" max="10769" width="6.28515625" style="118" customWidth="1"/>
    <col min="10770" max="10770" width="5.7109375" style="118" customWidth="1"/>
    <col min="10771" max="10771" width="5.28515625" style="118" customWidth="1"/>
    <col min="10772" max="10775" width="7.85546875" style="118" customWidth="1"/>
    <col min="10776" max="10776" width="8.85546875" style="118" customWidth="1"/>
    <col min="10777" max="10778" width="6.7109375" style="118" customWidth="1"/>
    <col min="10779" max="10780" width="9.140625" style="118"/>
    <col min="10781" max="10781" width="11" style="118" customWidth="1"/>
    <col min="10782" max="10782" width="31" style="118" customWidth="1"/>
    <col min="10783" max="11005" width="9.140625" style="118"/>
    <col min="11006" max="11006" width="3.7109375" style="118" customWidth="1"/>
    <col min="11007" max="11007" width="31.28515625" style="118" customWidth="1"/>
    <col min="11008" max="11008" width="6.7109375" style="118" customWidth="1"/>
    <col min="11009" max="11009" width="7.28515625" style="118" customWidth="1"/>
    <col min="11010" max="11011" width="0" style="118" hidden="1" customWidth="1"/>
    <col min="11012" max="11012" width="8.42578125" style="118" customWidth="1"/>
    <col min="11013" max="11015" width="7.140625" style="118" customWidth="1"/>
    <col min="11016" max="11017" width="0" style="118" hidden="1" customWidth="1"/>
    <col min="11018" max="11018" width="7.28515625" style="118" customWidth="1"/>
    <col min="11019" max="11019" width="5.140625" style="118" customWidth="1"/>
    <col min="11020" max="11020" width="4.5703125" style="118" customWidth="1"/>
    <col min="11021" max="11021" width="0" style="118" hidden="1" customWidth="1"/>
    <col min="11022" max="11022" width="6.140625" style="118" customWidth="1"/>
    <col min="11023" max="11023" width="0" style="118" hidden="1" customWidth="1"/>
    <col min="11024" max="11024" width="5.42578125" style="118" customWidth="1"/>
    <col min="11025" max="11025" width="6.28515625" style="118" customWidth="1"/>
    <col min="11026" max="11026" width="5.7109375" style="118" customWidth="1"/>
    <col min="11027" max="11027" width="5.28515625" style="118" customWidth="1"/>
    <col min="11028" max="11031" width="7.85546875" style="118" customWidth="1"/>
    <col min="11032" max="11032" width="8.85546875" style="118" customWidth="1"/>
    <col min="11033" max="11034" width="6.7109375" style="118" customWidth="1"/>
    <col min="11035" max="11036" width="9.140625" style="118"/>
    <col min="11037" max="11037" width="11" style="118" customWidth="1"/>
    <col min="11038" max="11038" width="31" style="118" customWidth="1"/>
    <col min="11039" max="11261" width="9.140625" style="118"/>
    <col min="11262" max="11262" width="3.7109375" style="118" customWidth="1"/>
    <col min="11263" max="11263" width="31.28515625" style="118" customWidth="1"/>
    <col min="11264" max="11264" width="6.7109375" style="118" customWidth="1"/>
    <col min="11265" max="11265" width="7.28515625" style="118" customWidth="1"/>
    <col min="11266" max="11267" width="0" style="118" hidden="1" customWidth="1"/>
    <col min="11268" max="11268" width="8.42578125" style="118" customWidth="1"/>
    <col min="11269" max="11271" width="7.140625" style="118" customWidth="1"/>
    <col min="11272" max="11273" width="0" style="118" hidden="1" customWidth="1"/>
    <col min="11274" max="11274" width="7.28515625" style="118" customWidth="1"/>
    <col min="11275" max="11275" width="5.140625" style="118" customWidth="1"/>
    <col min="11276" max="11276" width="4.5703125" style="118" customWidth="1"/>
    <col min="11277" max="11277" width="0" style="118" hidden="1" customWidth="1"/>
    <col min="11278" max="11278" width="6.140625" style="118" customWidth="1"/>
    <col min="11279" max="11279" width="0" style="118" hidden="1" customWidth="1"/>
    <col min="11280" max="11280" width="5.42578125" style="118" customWidth="1"/>
    <col min="11281" max="11281" width="6.28515625" style="118" customWidth="1"/>
    <col min="11282" max="11282" width="5.7109375" style="118" customWidth="1"/>
    <col min="11283" max="11283" width="5.28515625" style="118" customWidth="1"/>
    <col min="11284" max="11287" width="7.85546875" style="118" customWidth="1"/>
    <col min="11288" max="11288" width="8.85546875" style="118" customWidth="1"/>
    <col min="11289" max="11290" width="6.7109375" style="118" customWidth="1"/>
    <col min="11291" max="11292" width="9.140625" style="118"/>
    <col min="11293" max="11293" width="11" style="118" customWidth="1"/>
    <col min="11294" max="11294" width="31" style="118" customWidth="1"/>
    <col min="11295" max="11517" width="9.140625" style="118"/>
    <col min="11518" max="11518" width="3.7109375" style="118" customWidth="1"/>
    <col min="11519" max="11519" width="31.28515625" style="118" customWidth="1"/>
    <col min="11520" max="11520" width="6.7109375" style="118" customWidth="1"/>
    <col min="11521" max="11521" width="7.28515625" style="118" customWidth="1"/>
    <col min="11522" max="11523" width="0" style="118" hidden="1" customWidth="1"/>
    <col min="11524" max="11524" width="8.42578125" style="118" customWidth="1"/>
    <col min="11525" max="11527" width="7.140625" style="118" customWidth="1"/>
    <col min="11528" max="11529" width="0" style="118" hidden="1" customWidth="1"/>
    <col min="11530" max="11530" width="7.28515625" style="118" customWidth="1"/>
    <col min="11531" max="11531" width="5.140625" style="118" customWidth="1"/>
    <col min="11532" max="11532" width="4.5703125" style="118" customWidth="1"/>
    <col min="11533" max="11533" width="0" style="118" hidden="1" customWidth="1"/>
    <col min="11534" max="11534" width="6.140625" style="118" customWidth="1"/>
    <col min="11535" max="11535" width="0" style="118" hidden="1" customWidth="1"/>
    <col min="11536" max="11536" width="5.42578125" style="118" customWidth="1"/>
    <col min="11537" max="11537" width="6.28515625" style="118" customWidth="1"/>
    <col min="11538" max="11538" width="5.7109375" style="118" customWidth="1"/>
    <col min="11539" max="11539" width="5.28515625" style="118" customWidth="1"/>
    <col min="11540" max="11543" width="7.85546875" style="118" customWidth="1"/>
    <col min="11544" max="11544" width="8.85546875" style="118" customWidth="1"/>
    <col min="11545" max="11546" width="6.7109375" style="118" customWidth="1"/>
    <col min="11547" max="11548" width="9.140625" style="118"/>
    <col min="11549" max="11549" width="11" style="118" customWidth="1"/>
    <col min="11550" max="11550" width="31" style="118" customWidth="1"/>
    <col min="11551" max="11773" width="9.140625" style="118"/>
    <col min="11774" max="11774" width="3.7109375" style="118" customWidth="1"/>
    <col min="11775" max="11775" width="31.28515625" style="118" customWidth="1"/>
    <col min="11776" max="11776" width="6.7109375" style="118" customWidth="1"/>
    <col min="11777" max="11777" width="7.28515625" style="118" customWidth="1"/>
    <col min="11778" max="11779" width="0" style="118" hidden="1" customWidth="1"/>
    <col min="11780" max="11780" width="8.42578125" style="118" customWidth="1"/>
    <col min="11781" max="11783" width="7.140625" style="118" customWidth="1"/>
    <col min="11784" max="11785" width="0" style="118" hidden="1" customWidth="1"/>
    <col min="11786" max="11786" width="7.28515625" style="118" customWidth="1"/>
    <col min="11787" max="11787" width="5.140625" style="118" customWidth="1"/>
    <col min="11788" max="11788" width="4.5703125" style="118" customWidth="1"/>
    <col min="11789" max="11789" width="0" style="118" hidden="1" customWidth="1"/>
    <col min="11790" max="11790" width="6.140625" style="118" customWidth="1"/>
    <col min="11791" max="11791" width="0" style="118" hidden="1" customWidth="1"/>
    <col min="11792" max="11792" width="5.42578125" style="118" customWidth="1"/>
    <col min="11793" max="11793" width="6.28515625" style="118" customWidth="1"/>
    <col min="11794" max="11794" width="5.7109375" style="118" customWidth="1"/>
    <col min="11795" max="11795" width="5.28515625" style="118" customWidth="1"/>
    <col min="11796" max="11799" width="7.85546875" style="118" customWidth="1"/>
    <col min="11800" max="11800" width="8.85546875" style="118" customWidth="1"/>
    <col min="11801" max="11802" width="6.7109375" style="118" customWidth="1"/>
    <col min="11803" max="11804" width="9.140625" style="118"/>
    <col min="11805" max="11805" width="11" style="118" customWidth="1"/>
    <col min="11806" max="11806" width="31" style="118" customWidth="1"/>
    <col min="11807" max="12029" width="9.140625" style="118"/>
    <col min="12030" max="12030" width="3.7109375" style="118" customWidth="1"/>
    <col min="12031" max="12031" width="31.28515625" style="118" customWidth="1"/>
    <col min="12032" max="12032" width="6.7109375" style="118" customWidth="1"/>
    <col min="12033" max="12033" width="7.28515625" style="118" customWidth="1"/>
    <col min="12034" max="12035" width="0" style="118" hidden="1" customWidth="1"/>
    <col min="12036" max="12036" width="8.42578125" style="118" customWidth="1"/>
    <col min="12037" max="12039" width="7.140625" style="118" customWidth="1"/>
    <col min="12040" max="12041" width="0" style="118" hidden="1" customWidth="1"/>
    <col min="12042" max="12042" width="7.28515625" style="118" customWidth="1"/>
    <col min="12043" max="12043" width="5.140625" style="118" customWidth="1"/>
    <col min="12044" max="12044" width="4.5703125" style="118" customWidth="1"/>
    <col min="12045" max="12045" width="0" style="118" hidden="1" customWidth="1"/>
    <col min="12046" max="12046" width="6.140625" style="118" customWidth="1"/>
    <col min="12047" max="12047" width="0" style="118" hidden="1" customWidth="1"/>
    <col min="12048" max="12048" width="5.42578125" style="118" customWidth="1"/>
    <col min="12049" max="12049" width="6.28515625" style="118" customWidth="1"/>
    <col min="12050" max="12050" width="5.7109375" style="118" customWidth="1"/>
    <col min="12051" max="12051" width="5.28515625" style="118" customWidth="1"/>
    <col min="12052" max="12055" width="7.85546875" style="118" customWidth="1"/>
    <col min="12056" max="12056" width="8.85546875" style="118" customWidth="1"/>
    <col min="12057" max="12058" width="6.7109375" style="118" customWidth="1"/>
    <col min="12059" max="12060" width="9.140625" style="118"/>
    <col min="12061" max="12061" width="11" style="118" customWidth="1"/>
    <col min="12062" max="12062" width="31" style="118" customWidth="1"/>
    <col min="12063" max="12285" width="9.140625" style="118"/>
    <col min="12286" max="12286" width="3.7109375" style="118" customWidth="1"/>
    <col min="12287" max="12287" width="31.28515625" style="118" customWidth="1"/>
    <col min="12288" max="12288" width="6.7109375" style="118" customWidth="1"/>
    <col min="12289" max="12289" width="7.28515625" style="118" customWidth="1"/>
    <col min="12290" max="12291" width="0" style="118" hidden="1" customWidth="1"/>
    <col min="12292" max="12292" width="8.42578125" style="118" customWidth="1"/>
    <col min="12293" max="12295" width="7.140625" style="118" customWidth="1"/>
    <col min="12296" max="12297" width="0" style="118" hidden="1" customWidth="1"/>
    <col min="12298" max="12298" width="7.28515625" style="118" customWidth="1"/>
    <col min="12299" max="12299" width="5.140625" style="118" customWidth="1"/>
    <col min="12300" max="12300" width="4.5703125" style="118" customWidth="1"/>
    <col min="12301" max="12301" width="0" style="118" hidden="1" customWidth="1"/>
    <col min="12302" max="12302" width="6.140625" style="118" customWidth="1"/>
    <col min="12303" max="12303" width="0" style="118" hidden="1" customWidth="1"/>
    <col min="12304" max="12304" width="5.42578125" style="118" customWidth="1"/>
    <col min="12305" max="12305" width="6.28515625" style="118" customWidth="1"/>
    <col min="12306" max="12306" width="5.7109375" style="118" customWidth="1"/>
    <col min="12307" max="12307" width="5.28515625" style="118" customWidth="1"/>
    <col min="12308" max="12311" width="7.85546875" style="118" customWidth="1"/>
    <col min="12312" max="12312" width="8.85546875" style="118" customWidth="1"/>
    <col min="12313" max="12314" width="6.7109375" style="118" customWidth="1"/>
    <col min="12315" max="12316" width="9.140625" style="118"/>
    <col min="12317" max="12317" width="11" style="118" customWidth="1"/>
    <col min="12318" max="12318" width="31" style="118" customWidth="1"/>
    <col min="12319" max="12541" width="9.140625" style="118"/>
    <col min="12542" max="12542" width="3.7109375" style="118" customWidth="1"/>
    <col min="12543" max="12543" width="31.28515625" style="118" customWidth="1"/>
    <col min="12544" max="12544" width="6.7109375" style="118" customWidth="1"/>
    <col min="12545" max="12545" width="7.28515625" style="118" customWidth="1"/>
    <col min="12546" max="12547" width="0" style="118" hidden="1" customWidth="1"/>
    <col min="12548" max="12548" width="8.42578125" style="118" customWidth="1"/>
    <col min="12549" max="12551" width="7.140625" style="118" customWidth="1"/>
    <col min="12552" max="12553" width="0" style="118" hidden="1" customWidth="1"/>
    <col min="12554" max="12554" width="7.28515625" style="118" customWidth="1"/>
    <col min="12555" max="12555" width="5.140625" style="118" customWidth="1"/>
    <col min="12556" max="12556" width="4.5703125" style="118" customWidth="1"/>
    <col min="12557" max="12557" width="0" style="118" hidden="1" customWidth="1"/>
    <col min="12558" max="12558" width="6.140625" style="118" customWidth="1"/>
    <col min="12559" max="12559" width="0" style="118" hidden="1" customWidth="1"/>
    <col min="12560" max="12560" width="5.42578125" style="118" customWidth="1"/>
    <col min="12561" max="12561" width="6.28515625" style="118" customWidth="1"/>
    <col min="12562" max="12562" width="5.7109375" style="118" customWidth="1"/>
    <col min="12563" max="12563" width="5.28515625" style="118" customWidth="1"/>
    <col min="12564" max="12567" width="7.85546875" style="118" customWidth="1"/>
    <col min="12568" max="12568" width="8.85546875" style="118" customWidth="1"/>
    <col min="12569" max="12570" width="6.7109375" style="118" customWidth="1"/>
    <col min="12571" max="12572" width="9.140625" style="118"/>
    <col min="12573" max="12573" width="11" style="118" customWidth="1"/>
    <col min="12574" max="12574" width="31" style="118" customWidth="1"/>
    <col min="12575" max="12797" width="9.140625" style="118"/>
    <col min="12798" max="12798" width="3.7109375" style="118" customWidth="1"/>
    <col min="12799" max="12799" width="31.28515625" style="118" customWidth="1"/>
    <col min="12800" max="12800" width="6.7109375" style="118" customWidth="1"/>
    <col min="12801" max="12801" width="7.28515625" style="118" customWidth="1"/>
    <col min="12802" max="12803" width="0" style="118" hidden="1" customWidth="1"/>
    <col min="12804" max="12804" width="8.42578125" style="118" customWidth="1"/>
    <col min="12805" max="12807" width="7.140625" style="118" customWidth="1"/>
    <col min="12808" max="12809" width="0" style="118" hidden="1" customWidth="1"/>
    <col min="12810" max="12810" width="7.28515625" style="118" customWidth="1"/>
    <col min="12811" max="12811" width="5.140625" style="118" customWidth="1"/>
    <col min="12812" max="12812" width="4.5703125" style="118" customWidth="1"/>
    <col min="12813" max="12813" width="0" style="118" hidden="1" customWidth="1"/>
    <col min="12814" max="12814" width="6.140625" style="118" customWidth="1"/>
    <col min="12815" max="12815" width="0" style="118" hidden="1" customWidth="1"/>
    <col min="12816" max="12816" width="5.42578125" style="118" customWidth="1"/>
    <col min="12817" max="12817" width="6.28515625" style="118" customWidth="1"/>
    <col min="12818" max="12818" width="5.7109375" style="118" customWidth="1"/>
    <col min="12819" max="12819" width="5.28515625" style="118" customWidth="1"/>
    <col min="12820" max="12823" width="7.85546875" style="118" customWidth="1"/>
    <col min="12824" max="12824" width="8.85546875" style="118" customWidth="1"/>
    <col min="12825" max="12826" width="6.7109375" style="118" customWidth="1"/>
    <col min="12827" max="12828" width="9.140625" style="118"/>
    <col min="12829" max="12829" width="11" style="118" customWidth="1"/>
    <col min="12830" max="12830" width="31" style="118" customWidth="1"/>
    <col min="12831" max="13053" width="9.140625" style="118"/>
    <col min="13054" max="13054" width="3.7109375" style="118" customWidth="1"/>
    <col min="13055" max="13055" width="31.28515625" style="118" customWidth="1"/>
    <col min="13056" max="13056" width="6.7109375" style="118" customWidth="1"/>
    <col min="13057" max="13057" width="7.28515625" style="118" customWidth="1"/>
    <col min="13058" max="13059" width="0" style="118" hidden="1" customWidth="1"/>
    <col min="13060" max="13060" width="8.42578125" style="118" customWidth="1"/>
    <col min="13061" max="13063" width="7.140625" style="118" customWidth="1"/>
    <col min="13064" max="13065" width="0" style="118" hidden="1" customWidth="1"/>
    <col min="13066" max="13066" width="7.28515625" style="118" customWidth="1"/>
    <col min="13067" max="13067" width="5.140625" style="118" customWidth="1"/>
    <col min="13068" max="13068" width="4.5703125" style="118" customWidth="1"/>
    <col min="13069" max="13069" width="0" style="118" hidden="1" customWidth="1"/>
    <col min="13070" max="13070" width="6.140625" style="118" customWidth="1"/>
    <col min="13071" max="13071" width="0" style="118" hidden="1" customWidth="1"/>
    <col min="13072" max="13072" width="5.42578125" style="118" customWidth="1"/>
    <col min="13073" max="13073" width="6.28515625" style="118" customWidth="1"/>
    <col min="13074" max="13074" width="5.7109375" style="118" customWidth="1"/>
    <col min="13075" max="13075" width="5.28515625" style="118" customWidth="1"/>
    <col min="13076" max="13079" width="7.85546875" style="118" customWidth="1"/>
    <col min="13080" max="13080" width="8.85546875" style="118" customWidth="1"/>
    <col min="13081" max="13082" width="6.7109375" style="118" customWidth="1"/>
    <col min="13083" max="13084" width="9.140625" style="118"/>
    <col min="13085" max="13085" width="11" style="118" customWidth="1"/>
    <col min="13086" max="13086" width="31" style="118" customWidth="1"/>
    <col min="13087" max="13309" width="9.140625" style="118"/>
    <col min="13310" max="13310" width="3.7109375" style="118" customWidth="1"/>
    <col min="13311" max="13311" width="31.28515625" style="118" customWidth="1"/>
    <col min="13312" max="13312" width="6.7109375" style="118" customWidth="1"/>
    <col min="13313" max="13313" width="7.28515625" style="118" customWidth="1"/>
    <col min="13314" max="13315" width="0" style="118" hidden="1" customWidth="1"/>
    <col min="13316" max="13316" width="8.42578125" style="118" customWidth="1"/>
    <col min="13317" max="13319" width="7.140625" style="118" customWidth="1"/>
    <col min="13320" max="13321" width="0" style="118" hidden="1" customWidth="1"/>
    <col min="13322" max="13322" width="7.28515625" style="118" customWidth="1"/>
    <col min="13323" max="13323" width="5.140625" style="118" customWidth="1"/>
    <col min="13324" max="13324" width="4.5703125" style="118" customWidth="1"/>
    <col min="13325" max="13325" width="0" style="118" hidden="1" customWidth="1"/>
    <col min="13326" max="13326" width="6.140625" style="118" customWidth="1"/>
    <col min="13327" max="13327" width="0" style="118" hidden="1" customWidth="1"/>
    <col min="13328" max="13328" width="5.42578125" style="118" customWidth="1"/>
    <col min="13329" max="13329" width="6.28515625" style="118" customWidth="1"/>
    <col min="13330" max="13330" width="5.7109375" style="118" customWidth="1"/>
    <col min="13331" max="13331" width="5.28515625" style="118" customWidth="1"/>
    <col min="13332" max="13335" width="7.85546875" style="118" customWidth="1"/>
    <col min="13336" max="13336" width="8.85546875" style="118" customWidth="1"/>
    <col min="13337" max="13338" width="6.7109375" style="118" customWidth="1"/>
    <col min="13339" max="13340" width="9.140625" style="118"/>
    <col min="13341" max="13341" width="11" style="118" customWidth="1"/>
    <col min="13342" max="13342" width="31" style="118" customWidth="1"/>
    <col min="13343" max="13565" width="9.140625" style="118"/>
    <col min="13566" max="13566" width="3.7109375" style="118" customWidth="1"/>
    <col min="13567" max="13567" width="31.28515625" style="118" customWidth="1"/>
    <col min="13568" max="13568" width="6.7109375" style="118" customWidth="1"/>
    <col min="13569" max="13569" width="7.28515625" style="118" customWidth="1"/>
    <col min="13570" max="13571" width="0" style="118" hidden="1" customWidth="1"/>
    <col min="13572" max="13572" width="8.42578125" style="118" customWidth="1"/>
    <col min="13573" max="13575" width="7.140625" style="118" customWidth="1"/>
    <col min="13576" max="13577" width="0" style="118" hidden="1" customWidth="1"/>
    <col min="13578" max="13578" width="7.28515625" style="118" customWidth="1"/>
    <col min="13579" max="13579" width="5.140625" style="118" customWidth="1"/>
    <col min="13580" max="13580" width="4.5703125" style="118" customWidth="1"/>
    <col min="13581" max="13581" width="0" style="118" hidden="1" customWidth="1"/>
    <col min="13582" max="13582" width="6.140625" style="118" customWidth="1"/>
    <col min="13583" max="13583" width="0" style="118" hidden="1" customWidth="1"/>
    <col min="13584" max="13584" width="5.42578125" style="118" customWidth="1"/>
    <col min="13585" max="13585" width="6.28515625" style="118" customWidth="1"/>
    <col min="13586" max="13586" width="5.7109375" style="118" customWidth="1"/>
    <col min="13587" max="13587" width="5.28515625" style="118" customWidth="1"/>
    <col min="13588" max="13591" width="7.85546875" style="118" customWidth="1"/>
    <col min="13592" max="13592" width="8.85546875" style="118" customWidth="1"/>
    <col min="13593" max="13594" width="6.7109375" style="118" customWidth="1"/>
    <col min="13595" max="13596" width="9.140625" style="118"/>
    <col min="13597" max="13597" width="11" style="118" customWidth="1"/>
    <col min="13598" max="13598" width="31" style="118" customWidth="1"/>
    <col min="13599" max="13821" width="9.140625" style="118"/>
    <col min="13822" max="13822" width="3.7109375" style="118" customWidth="1"/>
    <col min="13823" max="13823" width="31.28515625" style="118" customWidth="1"/>
    <col min="13824" max="13824" width="6.7109375" style="118" customWidth="1"/>
    <col min="13825" max="13825" width="7.28515625" style="118" customWidth="1"/>
    <col min="13826" max="13827" width="0" style="118" hidden="1" customWidth="1"/>
    <col min="13828" max="13828" width="8.42578125" style="118" customWidth="1"/>
    <col min="13829" max="13831" width="7.140625" style="118" customWidth="1"/>
    <col min="13832" max="13833" width="0" style="118" hidden="1" customWidth="1"/>
    <col min="13834" max="13834" width="7.28515625" style="118" customWidth="1"/>
    <col min="13835" max="13835" width="5.140625" style="118" customWidth="1"/>
    <col min="13836" max="13836" width="4.5703125" style="118" customWidth="1"/>
    <col min="13837" max="13837" width="0" style="118" hidden="1" customWidth="1"/>
    <col min="13838" max="13838" width="6.140625" style="118" customWidth="1"/>
    <col min="13839" max="13839" width="0" style="118" hidden="1" customWidth="1"/>
    <col min="13840" max="13840" width="5.42578125" style="118" customWidth="1"/>
    <col min="13841" max="13841" width="6.28515625" style="118" customWidth="1"/>
    <col min="13842" max="13842" width="5.7109375" style="118" customWidth="1"/>
    <col min="13843" max="13843" width="5.28515625" style="118" customWidth="1"/>
    <col min="13844" max="13847" width="7.85546875" style="118" customWidth="1"/>
    <col min="13848" max="13848" width="8.85546875" style="118" customWidth="1"/>
    <col min="13849" max="13850" width="6.7109375" style="118" customWidth="1"/>
    <col min="13851" max="13852" width="9.140625" style="118"/>
    <col min="13853" max="13853" width="11" style="118" customWidth="1"/>
    <col min="13854" max="13854" width="31" style="118" customWidth="1"/>
    <col min="13855" max="14077" width="9.140625" style="118"/>
    <col min="14078" max="14078" width="3.7109375" style="118" customWidth="1"/>
    <col min="14079" max="14079" width="31.28515625" style="118" customWidth="1"/>
    <col min="14080" max="14080" width="6.7109375" style="118" customWidth="1"/>
    <col min="14081" max="14081" width="7.28515625" style="118" customWidth="1"/>
    <col min="14082" max="14083" width="0" style="118" hidden="1" customWidth="1"/>
    <col min="14084" max="14084" width="8.42578125" style="118" customWidth="1"/>
    <col min="14085" max="14087" width="7.140625" style="118" customWidth="1"/>
    <col min="14088" max="14089" width="0" style="118" hidden="1" customWidth="1"/>
    <col min="14090" max="14090" width="7.28515625" style="118" customWidth="1"/>
    <col min="14091" max="14091" width="5.140625" style="118" customWidth="1"/>
    <col min="14092" max="14092" width="4.5703125" style="118" customWidth="1"/>
    <col min="14093" max="14093" width="0" style="118" hidden="1" customWidth="1"/>
    <col min="14094" max="14094" width="6.140625" style="118" customWidth="1"/>
    <col min="14095" max="14095" width="0" style="118" hidden="1" customWidth="1"/>
    <col min="14096" max="14096" width="5.42578125" style="118" customWidth="1"/>
    <col min="14097" max="14097" width="6.28515625" style="118" customWidth="1"/>
    <col min="14098" max="14098" width="5.7109375" style="118" customWidth="1"/>
    <col min="14099" max="14099" width="5.28515625" style="118" customWidth="1"/>
    <col min="14100" max="14103" width="7.85546875" style="118" customWidth="1"/>
    <col min="14104" max="14104" width="8.85546875" style="118" customWidth="1"/>
    <col min="14105" max="14106" width="6.7109375" style="118" customWidth="1"/>
    <col min="14107" max="14108" width="9.140625" style="118"/>
    <col min="14109" max="14109" width="11" style="118" customWidth="1"/>
    <col min="14110" max="14110" width="31" style="118" customWidth="1"/>
    <col min="14111" max="14333" width="9.140625" style="118"/>
    <col min="14334" max="14334" width="3.7109375" style="118" customWidth="1"/>
    <col min="14335" max="14335" width="31.28515625" style="118" customWidth="1"/>
    <col min="14336" max="14336" width="6.7109375" style="118" customWidth="1"/>
    <col min="14337" max="14337" width="7.28515625" style="118" customWidth="1"/>
    <col min="14338" max="14339" width="0" style="118" hidden="1" customWidth="1"/>
    <col min="14340" max="14340" width="8.42578125" style="118" customWidth="1"/>
    <col min="14341" max="14343" width="7.140625" style="118" customWidth="1"/>
    <col min="14344" max="14345" width="0" style="118" hidden="1" customWidth="1"/>
    <col min="14346" max="14346" width="7.28515625" style="118" customWidth="1"/>
    <col min="14347" max="14347" width="5.140625" style="118" customWidth="1"/>
    <col min="14348" max="14348" width="4.5703125" style="118" customWidth="1"/>
    <col min="14349" max="14349" width="0" style="118" hidden="1" customWidth="1"/>
    <col min="14350" max="14350" width="6.140625" style="118" customWidth="1"/>
    <col min="14351" max="14351" width="0" style="118" hidden="1" customWidth="1"/>
    <col min="14352" max="14352" width="5.42578125" style="118" customWidth="1"/>
    <col min="14353" max="14353" width="6.28515625" style="118" customWidth="1"/>
    <col min="14354" max="14354" width="5.7109375" style="118" customWidth="1"/>
    <col min="14355" max="14355" width="5.28515625" style="118" customWidth="1"/>
    <col min="14356" max="14359" width="7.85546875" style="118" customWidth="1"/>
    <col min="14360" max="14360" width="8.85546875" style="118" customWidth="1"/>
    <col min="14361" max="14362" width="6.7109375" style="118" customWidth="1"/>
    <col min="14363" max="14364" width="9.140625" style="118"/>
    <col min="14365" max="14365" width="11" style="118" customWidth="1"/>
    <col min="14366" max="14366" width="31" style="118" customWidth="1"/>
    <col min="14367" max="14589" width="9.140625" style="118"/>
    <col min="14590" max="14590" width="3.7109375" style="118" customWidth="1"/>
    <col min="14591" max="14591" width="31.28515625" style="118" customWidth="1"/>
    <col min="14592" max="14592" width="6.7109375" style="118" customWidth="1"/>
    <col min="14593" max="14593" width="7.28515625" style="118" customWidth="1"/>
    <col min="14594" max="14595" width="0" style="118" hidden="1" customWidth="1"/>
    <col min="14596" max="14596" width="8.42578125" style="118" customWidth="1"/>
    <col min="14597" max="14599" width="7.140625" style="118" customWidth="1"/>
    <col min="14600" max="14601" width="0" style="118" hidden="1" customWidth="1"/>
    <col min="14602" max="14602" width="7.28515625" style="118" customWidth="1"/>
    <col min="14603" max="14603" width="5.140625" style="118" customWidth="1"/>
    <col min="14604" max="14604" width="4.5703125" style="118" customWidth="1"/>
    <col min="14605" max="14605" width="0" style="118" hidden="1" customWidth="1"/>
    <col min="14606" max="14606" width="6.140625" style="118" customWidth="1"/>
    <col min="14607" max="14607" width="0" style="118" hidden="1" customWidth="1"/>
    <col min="14608" max="14608" width="5.42578125" style="118" customWidth="1"/>
    <col min="14609" max="14609" width="6.28515625" style="118" customWidth="1"/>
    <col min="14610" max="14610" width="5.7109375" style="118" customWidth="1"/>
    <col min="14611" max="14611" width="5.28515625" style="118" customWidth="1"/>
    <col min="14612" max="14615" width="7.85546875" style="118" customWidth="1"/>
    <col min="14616" max="14616" width="8.85546875" style="118" customWidth="1"/>
    <col min="14617" max="14618" width="6.7109375" style="118" customWidth="1"/>
    <col min="14619" max="14620" width="9.140625" style="118"/>
    <col min="14621" max="14621" width="11" style="118" customWidth="1"/>
    <col min="14622" max="14622" width="31" style="118" customWidth="1"/>
    <col min="14623" max="14845" width="9.140625" style="118"/>
    <col min="14846" max="14846" width="3.7109375" style="118" customWidth="1"/>
    <col min="14847" max="14847" width="31.28515625" style="118" customWidth="1"/>
    <col min="14848" max="14848" width="6.7109375" style="118" customWidth="1"/>
    <col min="14849" max="14849" width="7.28515625" style="118" customWidth="1"/>
    <col min="14850" max="14851" width="0" style="118" hidden="1" customWidth="1"/>
    <col min="14852" max="14852" width="8.42578125" style="118" customWidth="1"/>
    <col min="14853" max="14855" width="7.140625" style="118" customWidth="1"/>
    <col min="14856" max="14857" width="0" style="118" hidden="1" customWidth="1"/>
    <col min="14858" max="14858" width="7.28515625" style="118" customWidth="1"/>
    <col min="14859" max="14859" width="5.140625" style="118" customWidth="1"/>
    <col min="14860" max="14860" width="4.5703125" style="118" customWidth="1"/>
    <col min="14861" max="14861" width="0" style="118" hidden="1" customWidth="1"/>
    <col min="14862" max="14862" width="6.140625" style="118" customWidth="1"/>
    <col min="14863" max="14863" width="0" style="118" hidden="1" customWidth="1"/>
    <col min="14864" max="14864" width="5.42578125" style="118" customWidth="1"/>
    <col min="14865" max="14865" width="6.28515625" style="118" customWidth="1"/>
    <col min="14866" max="14866" width="5.7109375" style="118" customWidth="1"/>
    <col min="14867" max="14867" width="5.28515625" style="118" customWidth="1"/>
    <col min="14868" max="14871" width="7.85546875" style="118" customWidth="1"/>
    <col min="14872" max="14872" width="8.85546875" style="118" customWidth="1"/>
    <col min="14873" max="14874" width="6.7109375" style="118" customWidth="1"/>
    <col min="14875" max="14876" width="9.140625" style="118"/>
    <col min="14877" max="14877" width="11" style="118" customWidth="1"/>
    <col min="14878" max="14878" width="31" style="118" customWidth="1"/>
    <col min="14879" max="15101" width="9.140625" style="118"/>
    <col min="15102" max="15102" width="3.7109375" style="118" customWidth="1"/>
    <col min="15103" max="15103" width="31.28515625" style="118" customWidth="1"/>
    <col min="15104" max="15104" width="6.7109375" style="118" customWidth="1"/>
    <col min="15105" max="15105" width="7.28515625" style="118" customWidth="1"/>
    <col min="15106" max="15107" width="0" style="118" hidden="1" customWidth="1"/>
    <col min="15108" max="15108" width="8.42578125" style="118" customWidth="1"/>
    <col min="15109" max="15111" width="7.140625" style="118" customWidth="1"/>
    <col min="15112" max="15113" width="0" style="118" hidden="1" customWidth="1"/>
    <col min="15114" max="15114" width="7.28515625" style="118" customWidth="1"/>
    <col min="15115" max="15115" width="5.140625" style="118" customWidth="1"/>
    <col min="15116" max="15116" width="4.5703125" style="118" customWidth="1"/>
    <col min="15117" max="15117" width="0" style="118" hidden="1" customWidth="1"/>
    <col min="15118" max="15118" width="6.140625" style="118" customWidth="1"/>
    <col min="15119" max="15119" width="0" style="118" hidden="1" customWidth="1"/>
    <col min="15120" max="15120" width="5.42578125" style="118" customWidth="1"/>
    <col min="15121" max="15121" width="6.28515625" style="118" customWidth="1"/>
    <col min="15122" max="15122" width="5.7109375" style="118" customWidth="1"/>
    <col min="15123" max="15123" width="5.28515625" style="118" customWidth="1"/>
    <col min="15124" max="15127" width="7.85546875" style="118" customWidth="1"/>
    <col min="15128" max="15128" width="8.85546875" style="118" customWidth="1"/>
    <col min="15129" max="15130" width="6.7109375" style="118" customWidth="1"/>
    <col min="15131" max="15132" width="9.140625" style="118"/>
    <col min="15133" max="15133" width="11" style="118" customWidth="1"/>
    <col min="15134" max="15134" width="31" style="118" customWidth="1"/>
    <col min="15135" max="15357" width="9.140625" style="118"/>
    <col min="15358" max="15358" width="3.7109375" style="118" customWidth="1"/>
    <col min="15359" max="15359" width="31.28515625" style="118" customWidth="1"/>
    <col min="15360" max="15360" width="6.7109375" style="118" customWidth="1"/>
    <col min="15361" max="15361" width="7.28515625" style="118" customWidth="1"/>
    <col min="15362" max="15363" width="0" style="118" hidden="1" customWidth="1"/>
    <col min="15364" max="15364" width="8.42578125" style="118" customWidth="1"/>
    <col min="15365" max="15367" width="7.140625" style="118" customWidth="1"/>
    <col min="15368" max="15369" width="0" style="118" hidden="1" customWidth="1"/>
    <col min="15370" max="15370" width="7.28515625" style="118" customWidth="1"/>
    <col min="15371" max="15371" width="5.140625" style="118" customWidth="1"/>
    <col min="15372" max="15372" width="4.5703125" style="118" customWidth="1"/>
    <col min="15373" max="15373" width="0" style="118" hidden="1" customWidth="1"/>
    <col min="15374" max="15374" width="6.140625" style="118" customWidth="1"/>
    <col min="15375" max="15375" width="0" style="118" hidden="1" customWidth="1"/>
    <col min="15376" max="15376" width="5.42578125" style="118" customWidth="1"/>
    <col min="15377" max="15377" width="6.28515625" style="118" customWidth="1"/>
    <col min="15378" max="15378" width="5.7109375" style="118" customWidth="1"/>
    <col min="15379" max="15379" width="5.28515625" style="118" customWidth="1"/>
    <col min="15380" max="15383" width="7.85546875" style="118" customWidth="1"/>
    <col min="15384" max="15384" width="8.85546875" style="118" customWidth="1"/>
    <col min="15385" max="15386" width="6.7109375" style="118" customWidth="1"/>
    <col min="15387" max="15388" width="9.140625" style="118"/>
    <col min="15389" max="15389" width="11" style="118" customWidth="1"/>
    <col min="15390" max="15390" width="31" style="118" customWidth="1"/>
    <col min="15391" max="15613" width="9.140625" style="118"/>
    <col min="15614" max="15614" width="3.7109375" style="118" customWidth="1"/>
    <col min="15615" max="15615" width="31.28515625" style="118" customWidth="1"/>
    <col min="15616" max="15616" width="6.7109375" style="118" customWidth="1"/>
    <col min="15617" max="15617" width="7.28515625" style="118" customWidth="1"/>
    <col min="15618" max="15619" width="0" style="118" hidden="1" customWidth="1"/>
    <col min="15620" max="15620" width="8.42578125" style="118" customWidth="1"/>
    <col min="15621" max="15623" width="7.140625" style="118" customWidth="1"/>
    <col min="15624" max="15625" width="0" style="118" hidden="1" customWidth="1"/>
    <col min="15626" max="15626" width="7.28515625" style="118" customWidth="1"/>
    <col min="15627" max="15627" width="5.140625" style="118" customWidth="1"/>
    <col min="15628" max="15628" width="4.5703125" style="118" customWidth="1"/>
    <col min="15629" max="15629" width="0" style="118" hidden="1" customWidth="1"/>
    <col min="15630" max="15630" width="6.140625" style="118" customWidth="1"/>
    <col min="15631" max="15631" width="0" style="118" hidden="1" customWidth="1"/>
    <col min="15632" max="15632" width="5.42578125" style="118" customWidth="1"/>
    <col min="15633" max="15633" width="6.28515625" style="118" customWidth="1"/>
    <col min="15634" max="15634" width="5.7109375" style="118" customWidth="1"/>
    <col min="15635" max="15635" width="5.28515625" style="118" customWidth="1"/>
    <col min="15636" max="15639" width="7.85546875" style="118" customWidth="1"/>
    <col min="15640" max="15640" width="8.85546875" style="118" customWidth="1"/>
    <col min="15641" max="15642" width="6.7109375" style="118" customWidth="1"/>
    <col min="15643" max="15644" width="9.140625" style="118"/>
    <col min="15645" max="15645" width="11" style="118" customWidth="1"/>
    <col min="15646" max="15646" width="31" style="118" customWidth="1"/>
    <col min="15647" max="15869" width="9.140625" style="118"/>
    <col min="15870" max="15870" width="3.7109375" style="118" customWidth="1"/>
    <col min="15871" max="15871" width="31.28515625" style="118" customWidth="1"/>
    <col min="15872" max="15872" width="6.7109375" style="118" customWidth="1"/>
    <col min="15873" max="15873" width="7.28515625" style="118" customWidth="1"/>
    <col min="15874" max="15875" width="0" style="118" hidden="1" customWidth="1"/>
    <col min="15876" max="15876" width="8.42578125" style="118" customWidth="1"/>
    <col min="15877" max="15879" width="7.140625" style="118" customWidth="1"/>
    <col min="15880" max="15881" width="0" style="118" hidden="1" customWidth="1"/>
    <col min="15882" max="15882" width="7.28515625" style="118" customWidth="1"/>
    <col min="15883" max="15883" width="5.140625" style="118" customWidth="1"/>
    <col min="15884" max="15884" width="4.5703125" style="118" customWidth="1"/>
    <col min="15885" max="15885" width="0" style="118" hidden="1" customWidth="1"/>
    <col min="15886" max="15886" width="6.140625" style="118" customWidth="1"/>
    <col min="15887" max="15887" width="0" style="118" hidden="1" customWidth="1"/>
    <col min="15888" max="15888" width="5.42578125" style="118" customWidth="1"/>
    <col min="15889" max="15889" width="6.28515625" style="118" customWidth="1"/>
    <col min="15890" max="15890" width="5.7109375" style="118" customWidth="1"/>
    <col min="15891" max="15891" width="5.28515625" style="118" customWidth="1"/>
    <col min="15892" max="15895" width="7.85546875" style="118" customWidth="1"/>
    <col min="15896" max="15896" width="8.85546875" style="118" customWidth="1"/>
    <col min="15897" max="15898" width="6.7109375" style="118" customWidth="1"/>
    <col min="15899" max="15900" width="9.140625" style="118"/>
    <col min="15901" max="15901" width="11" style="118" customWidth="1"/>
    <col min="15902" max="15902" width="31" style="118" customWidth="1"/>
    <col min="15903" max="16125" width="9.140625" style="118"/>
    <col min="16126" max="16126" width="3.7109375" style="118" customWidth="1"/>
    <col min="16127" max="16127" width="31.28515625" style="118" customWidth="1"/>
    <col min="16128" max="16128" width="6.7109375" style="118" customWidth="1"/>
    <col min="16129" max="16129" width="7.28515625" style="118" customWidth="1"/>
    <col min="16130" max="16131" width="0" style="118" hidden="1" customWidth="1"/>
    <col min="16132" max="16132" width="8.42578125" style="118" customWidth="1"/>
    <col min="16133" max="16135" width="7.140625" style="118" customWidth="1"/>
    <col min="16136" max="16137" width="0" style="118" hidden="1" customWidth="1"/>
    <col min="16138" max="16138" width="7.28515625" style="118" customWidth="1"/>
    <col min="16139" max="16139" width="5.140625" style="118" customWidth="1"/>
    <col min="16140" max="16140" width="4.5703125" style="118" customWidth="1"/>
    <col min="16141" max="16141" width="0" style="118" hidden="1" customWidth="1"/>
    <col min="16142" max="16142" width="6.140625" style="118" customWidth="1"/>
    <col min="16143" max="16143" width="0" style="118" hidden="1" customWidth="1"/>
    <col min="16144" max="16144" width="5.42578125" style="118" customWidth="1"/>
    <col min="16145" max="16145" width="6.28515625" style="118" customWidth="1"/>
    <col min="16146" max="16146" width="5.7109375" style="118" customWidth="1"/>
    <col min="16147" max="16147" width="5.28515625" style="118" customWidth="1"/>
    <col min="16148" max="16151" width="7.85546875" style="118" customWidth="1"/>
    <col min="16152" max="16152" width="8.85546875" style="118" customWidth="1"/>
    <col min="16153" max="16154" width="6.7109375" style="118" customWidth="1"/>
    <col min="16155" max="16156" width="9.140625" style="118"/>
    <col min="16157" max="16157" width="11" style="118" customWidth="1"/>
    <col min="16158" max="16158" width="31" style="118" customWidth="1"/>
    <col min="16159" max="16384" width="9.140625" style="118"/>
  </cols>
  <sheetData>
    <row r="1" spans="1:32" s="109" customFormat="1" hidden="1" collapsed="1" x14ac:dyDescent="0.2">
      <c r="A1" s="174" t="s">
        <v>246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AC1" s="119"/>
    </row>
    <row r="2" spans="1:32" hidden="1" x14ac:dyDescent="0.2">
      <c r="A2" s="175" t="s">
        <v>247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32" hidden="1" x14ac:dyDescent="0.2">
      <c r="A3" s="112"/>
      <c r="B3" s="111"/>
      <c r="C3" s="112"/>
      <c r="D3" s="112"/>
      <c r="E3" s="111"/>
      <c r="F3" s="111"/>
      <c r="G3" s="111"/>
      <c r="H3" s="111"/>
      <c r="I3" s="111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32" x14ac:dyDescent="0.2">
      <c r="A4" s="176" t="s">
        <v>401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</row>
    <row r="5" spans="1:32" ht="27.75" customHeight="1" x14ac:dyDescent="0.2">
      <c r="A5" s="186" t="s">
        <v>402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</row>
    <row r="6" spans="1:32" ht="27.75" customHeight="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</row>
    <row r="7" spans="1:32" ht="27.75" customHeight="1" x14ac:dyDescent="0.2">
      <c r="A7" s="245" t="s">
        <v>469</v>
      </c>
      <c r="B7" s="246" t="s">
        <v>475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</row>
    <row r="8" spans="1:32" ht="27.75" customHeight="1" x14ac:dyDescent="0.2">
      <c r="A8" s="245" t="s">
        <v>471</v>
      </c>
      <c r="B8" s="246" t="s">
        <v>476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</row>
    <row r="9" spans="1:32" ht="27.75" customHeight="1" x14ac:dyDescent="0.2">
      <c r="A9" s="245" t="s">
        <v>473</v>
      </c>
      <c r="B9" s="246" t="s">
        <v>474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</row>
    <row r="11" spans="1:32" ht="24.75" customHeight="1" x14ac:dyDescent="0.2">
      <c r="A11" s="177" t="s">
        <v>237</v>
      </c>
      <c r="B11" s="178" t="s">
        <v>248</v>
      </c>
      <c r="C11" s="178" t="s">
        <v>249</v>
      </c>
      <c r="D11" s="178" t="s">
        <v>250</v>
      </c>
      <c r="E11" s="179" t="s">
        <v>251</v>
      </c>
      <c r="F11" s="178" t="s">
        <v>252</v>
      </c>
      <c r="G11" s="178" t="s">
        <v>253</v>
      </c>
      <c r="H11" s="178"/>
      <c r="I11" s="179" t="s">
        <v>254</v>
      </c>
      <c r="J11" s="179" t="s">
        <v>249</v>
      </c>
      <c r="K11" s="179" t="s">
        <v>250</v>
      </c>
      <c r="L11" s="177" t="s">
        <v>302</v>
      </c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 t="s">
        <v>255</v>
      </c>
      <c r="X11" s="177"/>
      <c r="Y11" s="177"/>
      <c r="Z11" s="177"/>
      <c r="AA11" s="181" t="s">
        <v>256</v>
      </c>
      <c r="AB11" s="181" t="s">
        <v>257</v>
      </c>
      <c r="AC11" s="183" t="s">
        <v>258</v>
      </c>
      <c r="AD11" s="178" t="s">
        <v>259</v>
      </c>
      <c r="AE11" s="185" t="s">
        <v>260</v>
      </c>
      <c r="AF11" s="185"/>
    </row>
    <row r="12" spans="1:32" ht="40.5" customHeight="1" x14ac:dyDescent="0.2">
      <c r="A12" s="177"/>
      <c r="B12" s="178"/>
      <c r="C12" s="178"/>
      <c r="D12" s="178"/>
      <c r="E12" s="180"/>
      <c r="F12" s="178"/>
      <c r="G12" s="121" t="s">
        <v>261</v>
      </c>
      <c r="H12" s="121" t="s">
        <v>262</v>
      </c>
      <c r="I12" s="180"/>
      <c r="J12" s="180"/>
      <c r="K12" s="180"/>
      <c r="L12" s="122" t="s">
        <v>263</v>
      </c>
      <c r="M12" s="98" t="s">
        <v>264</v>
      </c>
      <c r="N12" s="98" t="s">
        <v>265</v>
      </c>
      <c r="O12" s="98"/>
      <c r="P12" s="98" t="s">
        <v>266</v>
      </c>
      <c r="Q12" s="98"/>
      <c r="R12" s="98" t="s">
        <v>267</v>
      </c>
      <c r="S12" s="98" t="s">
        <v>300</v>
      </c>
      <c r="T12" s="98" t="s">
        <v>268</v>
      </c>
      <c r="U12" s="98" t="s">
        <v>301</v>
      </c>
      <c r="V12" s="98" t="s">
        <v>269</v>
      </c>
      <c r="W12" s="123" t="s">
        <v>270</v>
      </c>
      <c r="X12" s="123" t="s">
        <v>271</v>
      </c>
      <c r="Y12" s="123" t="s">
        <v>272</v>
      </c>
      <c r="Z12" s="123" t="s">
        <v>273</v>
      </c>
      <c r="AA12" s="182"/>
      <c r="AB12" s="182"/>
      <c r="AC12" s="184"/>
      <c r="AD12" s="177"/>
      <c r="AE12" s="124" t="s">
        <v>274</v>
      </c>
      <c r="AF12" s="125" t="s">
        <v>275</v>
      </c>
    </row>
    <row r="13" spans="1:32" ht="26.25" customHeight="1" x14ac:dyDescent="0.2">
      <c r="A13" s="133"/>
      <c r="B13" s="134" t="s">
        <v>276</v>
      </c>
      <c r="C13" s="135">
        <f>ROUND(SUM(C14:C105),0)</f>
        <v>45417</v>
      </c>
      <c r="D13" s="135">
        <f t="shared" ref="D13:AF13" si="0">ROUND(SUM(D14:D105),0)</f>
        <v>2033</v>
      </c>
      <c r="E13" s="135">
        <f t="shared" si="0"/>
        <v>18382</v>
      </c>
      <c r="F13" s="135">
        <f t="shared" si="0"/>
        <v>3639</v>
      </c>
      <c r="G13" s="135">
        <f t="shared" si="0"/>
        <v>791</v>
      </c>
      <c r="H13" s="135">
        <f t="shared" si="0"/>
        <v>12</v>
      </c>
      <c r="I13" s="135">
        <f t="shared" si="0"/>
        <v>25</v>
      </c>
      <c r="J13" s="135">
        <f t="shared" si="0"/>
        <v>43921</v>
      </c>
      <c r="K13" s="135">
        <f t="shared" si="0"/>
        <v>1951</v>
      </c>
      <c r="L13" s="135">
        <f t="shared" si="0"/>
        <v>200</v>
      </c>
      <c r="M13" s="135">
        <f t="shared" si="0"/>
        <v>400</v>
      </c>
      <c r="N13" s="135">
        <f t="shared" si="0"/>
        <v>501</v>
      </c>
      <c r="O13" s="135" t="e">
        <f t="shared" si="0"/>
        <v>#REF!</v>
      </c>
      <c r="P13" s="135">
        <f t="shared" si="0"/>
        <v>5067</v>
      </c>
      <c r="Q13" s="135">
        <f t="shared" si="0"/>
        <v>383</v>
      </c>
      <c r="R13" s="135">
        <f t="shared" si="0"/>
        <v>1145</v>
      </c>
      <c r="S13" s="135">
        <f t="shared" si="0"/>
        <v>450</v>
      </c>
      <c r="T13" s="135">
        <f t="shared" si="0"/>
        <v>601</v>
      </c>
      <c r="U13" s="135">
        <f t="shared" si="0"/>
        <v>400</v>
      </c>
      <c r="V13" s="135">
        <f t="shared" si="0"/>
        <v>400</v>
      </c>
      <c r="W13" s="135">
        <f t="shared" si="0"/>
        <v>181667</v>
      </c>
      <c r="X13" s="135">
        <f t="shared" si="0"/>
        <v>181667</v>
      </c>
      <c r="Y13" s="135">
        <f t="shared" si="0"/>
        <v>181667</v>
      </c>
      <c r="Z13" s="135">
        <f t="shared" si="0"/>
        <v>181667</v>
      </c>
      <c r="AA13" s="135">
        <f t="shared" si="0"/>
        <v>2446</v>
      </c>
      <c r="AB13" s="135">
        <f t="shared" si="0"/>
        <v>8939</v>
      </c>
      <c r="AC13" s="135">
        <f t="shared" si="0"/>
        <v>36300</v>
      </c>
      <c r="AD13" s="135">
        <f t="shared" si="0"/>
        <v>181667</v>
      </c>
      <c r="AE13" s="135">
        <f t="shared" si="0"/>
        <v>150040</v>
      </c>
      <c r="AF13" s="135">
        <f t="shared" si="0"/>
        <v>6251</v>
      </c>
    </row>
    <row r="14" spans="1:32" ht="26.25" customHeight="1" x14ac:dyDescent="0.2">
      <c r="A14" s="133" t="s">
        <v>478</v>
      </c>
      <c r="B14" s="134" t="s">
        <v>477</v>
      </c>
      <c r="C14" s="135">
        <v>4129</v>
      </c>
      <c r="D14" s="135">
        <v>185</v>
      </c>
      <c r="E14" s="135">
        <v>1671</v>
      </c>
      <c r="F14" s="135">
        <v>331</v>
      </c>
      <c r="G14" s="135">
        <v>72</v>
      </c>
      <c r="H14" s="135">
        <v>1</v>
      </c>
      <c r="I14" s="135">
        <v>2</v>
      </c>
      <c r="J14" s="135">
        <v>3993</v>
      </c>
      <c r="K14" s="135">
        <v>177</v>
      </c>
      <c r="L14" s="135">
        <v>18</v>
      </c>
      <c r="M14" s="135">
        <v>36</v>
      </c>
      <c r="N14" s="135">
        <v>46</v>
      </c>
      <c r="O14" s="135" t="e">
        <v>#REF!</v>
      </c>
      <c r="P14" s="135">
        <v>461</v>
      </c>
      <c r="Q14" s="135">
        <v>35</v>
      </c>
      <c r="R14" s="135">
        <v>104</v>
      </c>
      <c r="S14" s="135">
        <v>41</v>
      </c>
      <c r="T14" s="135">
        <v>55</v>
      </c>
      <c r="U14" s="135">
        <v>36</v>
      </c>
      <c r="V14" s="135">
        <v>36</v>
      </c>
      <c r="W14" s="135">
        <v>16515</v>
      </c>
      <c r="X14" s="135">
        <v>16515</v>
      </c>
      <c r="Y14" s="135">
        <v>16515</v>
      </c>
      <c r="Z14" s="135">
        <v>16515</v>
      </c>
      <c r="AA14" s="135">
        <v>222</v>
      </c>
      <c r="AB14" s="135">
        <v>813</v>
      </c>
      <c r="AC14" s="135">
        <v>3300</v>
      </c>
      <c r="AD14" s="135">
        <v>16515</v>
      </c>
      <c r="AE14" s="135">
        <v>13640</v>
      </c>
      <c r="AF14" s="135">
        <v>568</v>
      </c>
    </row>
    <row r="15" spans="1:32" ht="26.1" customHeight="1" x14ac:dyDescent="0.2">
      <c r="A15" s="105">
        <f>SUBTOTAL(3,$B$15:B15)</f>
        <v>1</v>
      </c>
      <c r="B15" s="106" t="s">
        <v>13</v>
      </c>
      <c r="C15" s="126">
        <v>774</v>
      </c>
      <c r="D15" s="113">
        <v>34</v>
      </c>
      <c r="E15" s="113">
        <v>864</v>
      </c>
      <c r="F15" s="127">
        <v>154</v>
      </c>
      <c r="G15" s="127">
        <v>36</v>
      </c>
      <c r="H15" s="127"/>
      <c r="I15" s="128">
        <v>2</v>
      </c>
      <c r="J15" s="126">
        <v>780</v>
      </c>
      <c r="K15" s="113">
        <v>33</v>
      </c>
      <c r="L15" s="114">
        <v>2</v>
      </c>
      <c r="M15" s="114">
        <v>4</v>
      </c>
      <c r="N15" s="129">
        <v>5</v>
      </c>
      <c r="O15" s="129">
        <v>79</v>
      </c>
      <c r="P15" s="114">
        <f t="shared" ref="P15:P78" si="1">D15*2+10</f>
        <v>78</v>
      </c>
      <c r="Q15" s="114">
        <v>15</v>
      </c>
      <c r="R15" s="114">
        <f t="shared" ref="R15:R47" si="2">IF(MOD(D15,3)=0,D15/3+5,INT(D15/3)+5)</f>
        <v>16</v>
      </c>
      <c r="S15" s="114">
        <f t="shared" ref="S15:S47" si="3">IF(D15&gt;=41,4+2,IF(D15&gt;=20,3+2,2+2))</f>
        <v>5</v>
      </c>
      <c r="T15" s="114">
        <v>6</v>
      </c>
      <c r="U15" s="114">
        <v>4</v>
      </c>
      <c r="V15" s="114">
        <v>4</v>
      </c>
      <c r="W15" s="115">
        <f t="shared" ref="W15:W47" si="4">C15*4</f>
        <v>3096</v>
      </c>
      <c r="X15" s="115">
        <f t="shared" ref="X15:X47" si="5">C15*4</f>
        <v>3096</v>
      </c>
      <c r="Y15" s="115">
        <f t="shared" ref="Y15:Y47" si="6">C15*4</f>
        <v>3096</v>
      </c>
      <c r="Z15" s="115">
        <f t="shared" ref="Z15:Z47" si="7">C15*4</f>
        <v>3096</v>
      </c>
      <c r="AA15" s="130">
        <f>ROUND(D15*1.2,0)</f>
        <v>41</v>
      </c>
      <c r="AB15" s="115">
        <f>ROUND(D15*4.4,0)</f>
        <v>150</v>
      </c>
      <c r="AC15" s="131">
        <v>600</v>
      </c>
      <c r="AD15" s="115">
        <f>C15*4</f>
        <v>3096</v>
      </c>
      <c r="AE15" s="130">
        <f>ROUND(C15*3.3,-2)</f>
        <v>2600</v>
      </c>
      <c r="AF15" s="116">
        <f>AE15/24</f>
        <v>108.33333333333333</v>
      </c>
    </row>
    <row r="16" spans="1:32" ht="26.1" customHeight="1" x14ac:dyDescent="0.2">
      <c r="A16" s="105">
        <f>SUBTOTAL(3,$B$15:B16)</f>
        <v>2</v>
      </c>
      <c r="B16" s="106" t="s">
        <v>55</v>
      </c>
      <c r="C16" s="126">
        <v>1003</v>
      </c>
      <c r="D16" s="113">
        <v>43</v>
      </c>
      <c r="E16" s="113">
        <v>1032</v>
      </c>
      <c r="F16" s="127">
        <v>185</v>
      </c>
      <c r="G16" s="127">
        <v>43</v>
      </c>
      <c r="H16" s="127"/>
      <c r="I16" s="128">
        <v>2</v>
      </c>
      <c r="J16" s="126">
        <v>1079</v>
      </c>
      <c r="K16" s="113">
        <v>46</v>
      </c>
      <c r="L16" s="114">
        <v>2</v>
      </c>
      <c r="M16" s="114">
        <v>4</v>
      </c>
      <c r="N16" s="129">
        <v>5</v>
      </c>
      <c r="O16" s="129" t="e">
        <f>#REF!*2*1.1</f>
        <v>#REF!</v>
      </c>
      <c r="P16" s="114">
        <f t="shared" si="1"/>
        <v>96</v>
      </c>
      <c r="Q16" s="114">
        <v>19</v>
      </c>
      <c r="R16" s="114">
        <f t="shared" si="2"/>
        <v>19</v>
      </c>
      <c r="S16" s="114">
        <f t="shared" si="3"/>
        <v>6</v>
      </c>
      <c r="T16" s="114">
        <v>6</v>
      </c>
      <c r="U16" s="114">
        <v>4</v>
      </c>
      <c r="V16" s="114">
        <v>4</v>
      </c>
      <c r="W16" s="115">
        <f t="shared" si="4"/>
        <v>4012</v>
      </c>
      <c r="X16" s="115">
        <f t="shared" si="5"/>
        <v>4012</v>
      </c>
      <c r="Y16" s="115">
        <f t="shared" si="6"/>
        <v>4012</v>
      </c>
      <c r="Z16" s="115">
        <f t="shared" si="7"/>
        <v>4012</v>
      </c>
      <c r="AA16" s="130">
        <f t="shared" ref="AA16:AA79" si="8">ROUND(D16*1.2,0)</f>
        <v>52</v>
      </c>
      <c r="AB16" s="115">
        <f t="shared" ref="AB16:AB47" si="9">ROUND(D16*4.4,0)</f>
        <v>189</v>
      </c>
      <c r="AC16" s="131">
        <v>800</v>
      </c>
      <c r="AD16" s="115">
        <f t="shared" ref="AD16:AD79" si="10">C16*4</f>
        <v>4012</v>
      </c>
      <c r="AE16" s="130">
        <f t="shared" ref="AE16:AE79" si="11">ROUND(C16*3.3,-2)</f>
        <v>3300</v>
      </c>
      <c r="AF16" s="116">
        <f t="shared" ref="AF16:AF79" si="12">AE16/24</f>
        <v>137.5</v>
      </c>
    </row>
    <row r="17" spans="1:32" ht="26.1" customHeight="1" x14ac:dyDescent="0.2">
      <c r="A17" s="105">
        <f>SUBTOTAL(3,$B$15:B17)</f>
        <v>3</v>
      </c>
      <c r="B17" s="106" t="s">
        <v>58</v>
      </c>
      <c r="C17" s="126">
        <v>618</v>
      </c>
      <c r="D17" s="113">
        <v>27</v>
      </c>
      <c r="E17" s="113">
        <v>648</v>
      </c>
      <c r="F17" s="127">
        <v>127</v>
      </c>
      <c r="G17" s="127">
        <v>27</v>
      </c>
      <c r="H17" s="127"/>
      <c r="I17" s="128">
        <v>1</v>
      </c>
      <c r="J17" s="126">
        <v>618</v>
      </c>
      <c r="K17" s="113">
        <v>27</v>
      </c>
      <c r="L17" s="114">
        <v>2</v>
      </c>
      <c r="M17" s="114">
        <v>4</v>
      </c>
      <c r="N17" s="129">
        <v>5</v>
      </c>
      <c r="O17" s="129">
        <v>59</v>
      </c>
      <c r="P17" s="114">
        <f t="shared" si="1"/>
        <v>64</v>
      </c>
      <c r="Q17" s="114">
        <v>14</v>
      </c>
      <c r="R17" s="114">
        <f t="shared" si="2"/>
        <v>14</v>
      </c>
      <c r="S17" s="114">
        <f t="shared" si="3"/>
        <v>5</v>
      </c>
      <c r="T17" s="114">
        <v>6</v>
      </c>
      <c r="U17" s="114">
        <v>4</v>
      </c>
      <c r="V17" s="114">
        <v>4</v>
      </c>
      <c r="W17" s="115">
        <f t="shared" si="4"/>
        <v>2472</v>
      </c>
      <c r="X17" s="115">
        <f t="shared" si="5"/>
        <v>2472</v>
      </c>
      <c r="Y17" s="115">
        <f t="shared" si="6"/>
        <v>2472</v>
      </c>
      <c r="Z17" s="115">
        <f t="shared" si="7"/>
        <v>2472</v>
      </c>
      <c r="AA17" s="130">
        <f t="shared" si="8"/>
        <v>32</v>
      </c>
      <c r="AB17" s="115">
        <f t="shared" si="9"/>
        <v>119</v>
      </c>
      <c r="AC17" s="131">
        <v>500</v>
      </c>
      <c r="AD17" s="115">
        <f t="shared" si="10"/>
        <v>2472</v>
      </c>
      <c r="AE17" s="130">
        <f t="shared" si="11"/>
        <v>2000</v>
      </c>
      <c r="AF17" s="116">
        <f t="shared" si="12"/>
        <v>83.333333333333329</v>
      </c>
    </row>
    <row r="18" spans="1:32" ht="26.1" customHeight="1" x14ac:dyDescent="0.2">
      <c r="A18" s="105">
        <f>SUBTOTAL(3,$B$15:B18)</f>
        <v>4</v>
      </c>
      <c r="B18" s="106" t="s">
        <v>62</v>
      </c>
      <c r="C18" s="126">
        <v>650</v>
      </c>
      <c r="D18" s="113">
        <v>28</v>
      </c>
      <c r="E18" s="113">
        <v>648</v>
      </c>
      <c r="F18" s="127">
        <v>111</v>
      </c>
      <c r="G18" s="127">
        <v>27</v>
      </c>
      <c r="H18" s="127"/>
      <c r="I18" s="128"/>
      <c r="J18" s="126">
        <v>651</v>
      </c>
      <c r="K18" s="113">
        <v>28</v>
      </c>
      <c r="L18" s="114">
        <v>2</v>
      </c>
      <c r="M18" s="114">
        <v>4</v>
      </c>
      <c r="N18" s="129">
        <v>5</v>
      </c>
      <c r="O18" s="129">
        <v>59</v>
      </c>
      <c r="P18" s="114">
        <f t="shared" si="1"/>
        <v>66</v>
      </c>
      <c r="Q18" s="114">
        <v>13</v>
      </c>
      <c r="R18" s="114">
        <f t="shared" si="2"/>
        <v>14</v>
      </c>
      <c r="S18" s="114">
        <f t="shared" si="3"/>
        <v>5</v>
      </c>
      <c r="T18" s="114">
        <v>6</v>
      </c>
      <c r="U18" s="114">
        <v>4</v>
      </c>
      <c r="V18" s="114">
        <v>4</v>
      </c>
      <c r="W18" s="115">
        <f t="shared" si="4"/>
        <v>2600</v>
      </c>
      <c r="X18" s="115">
        <f t="shared" si="5"/>
        <v>2600</v>
      </c>
      <c r="Y18" s="115">
        <f t="shared" si="6"/>
        <v>2600</v>
      </c>
      <c r="Z18" s="115">
        <f t="shared" si="7"/>
        <v>2600</v>
      </c>
      <c r="AA18" s="130">
        <f t="shared" si="8"/>
        <v>34</v>
      </c>
      <c r="AB18" s="115">
        <f t="shared" si="9"/>
        <v>123</v>
      </c>
      <c r="AC18" s="131">
        <v>500</v>
      </c>
      <c r="AD18" s="115">
        <f t="shared" si="10"/>
        <v>2600</v>
      </c>
      <c r="AE18" s="130">
        <f t="shared" si="11"/>
        <v>2100</v>
      </c>
      <c r="AF18" s="116">
        <f t="shared" si="12"/>
        <v>87.5</v>
      </c>
    </row>
    <row r="19" spans="1:32" ht="26.1" customHeight="1" x14ac:dyDescent="0.2">
      <c r="A19" s="105">
        <f>SUBTOTAL(3,$B$15:B19)</f>
        <v>5</v>
      </c>
      <c r="B19" s="106" t="s">
        <v>64</v>
      </c>
      <c r="C19" s="126">
        <v>441</v>
      </c>
      <c r="D19" s="113">
        <v>20</v>
      </c>
      <c r="E19" s="113"/>
      <c r="F19" s="127"/>
      <c r="G19" s="127"/>
      <c r="H19" s="127"/>
      <c r="I19" s="128"/>
      <c r="J19" s="126">
        <v>459</v>
      </c>
      <c r="K19" s="113">
        <v>20</v>
      </c>
      <c r="L19" s="114">
        <v>2</v>
      </c>
      <c r="M19" s="114">
        <v>4</v>
      </c>
      <c r="N19" s="129">
        <v>5</v>
      </c>
      <c r="O19" s="129"/>
      <c r="P19" s="114">
        <f t="shared" si="1"/>
        <v>50</v>
      </c>
      <c r="Q19" s="114"/>
      <c r="R19" s="114">
        <f t="shared" si="2"/>
        <v>11</v>
      </c>
      <c r="S19" s="114">
        <f t="shared" si="3"/>
        <v>5</v>
      </c>
      <c r="T19" s="114">
        <v>6</v>
      </c>
      <c r="U19" s="114">
        <v>4</v>
      </c>
      <c r="V19" s="114">
        <v>4</v>
      </c>
      <c r="W19" s="115">
        <f t="shared" si="4"/>
        <v>1764</v>
      </c>
      <c r="X19" s="115">
        <f t="shared" si="5"/>
        <v>1764</v>
      </c>
      <c r="Y19" s="115">
        <f t="shared" si="6"/>
        <v>1764</v>
      </c>
      <c r="Z19" s="115">
        <f t="shared" si="7"/>
        <v>1764</v>
      </c>
      <c r="AA19" s="130">
        <f t="shared" si="8"/>
        <v>24</v>
      </c>
      <c r="AB19" s="115">
        <f t="shared" si="9"/>
        <v>88</v>
      </c>
      <c r="AC19" s="131">
        <v>400</v>
      </c>
      <c r="AD19" s="115">
        <f t="shared" si="10"/>
        <v>1764</v>
      </c>
      <c r="AE19" s="130">
        <f t="shared" si="11"/>
        <v>1500</v>
      </c>
      <c r="AF19" s="116">
        <f t="shared" si="12"/>
        <v>62.5</v>
      </c>
    </row>
    <row r="20" spans="1:32" ht="26.1" customHeight="1" x14ac:dyDescent="0.2">
      <c r="A20" s="105">
        <f>SUBTOTAL(3,$B$15:B20)</f>
        <v>6</v>
      </c>
      <c r="B20" s="106" t="s">
        <v>66</v>
      </c>
      <c r="C20" s="126">
        <v>449</v>
      </c>
      <c r="D20" s="113">
        <v>20</v>
      </c>
      <c r="E20" s="113">
        <v>380</v>
      </c>
      <c r="F20" s="127">
        <v>74</v>
      </c>
      <c r="G20" s="127">
        <v>16</v>
      </c>
      <c r="H20" s="127"/>
      <c r="I20" s="128"/>
      <c r="J20" s="126">
        <v>450</v>
      </c>
      <c r="K20" s="113">
        <v>20</v>
      </c>
      <c r="L20" s="114">
        <v>2</v>
      </c>
      <c r="M20" s="114">
        <v>4</v>
      </c>
      <c r="N20" s="129">
        <v>5</v>
      </c>
      <c r="O20" s="129">
        <v>35</v>
      </c>
      <c r="P20" s="114">
        <f t="shared" si="1"/>
        <v>50</v>
      </c>
      <c r="Q20" s="114">
        <v>10</v>
      </c>
      <c r="R20" s="114">
        <f t="shared" si="2"/>
        <v>11</v>
      </c>
      <c r="S20" s="114">
        <f t="shared" si="3"/>
        <v>5</v>
      </c>
      <c r="T20" s="114">
        <v>6</v>
      </c>
      <c r="U20" s="114">
        <v>4</v>
      </c>
      <c r="V20" s="114">
        <v>4</v>
      </c>
      <c r="W20" s="115">
        <f t="shared" si="4"/>
        <v>1796</v>
      </c>
      <c r="X20" s="115">
        <f t="shared" si="5"/>
        <v>1796</v>
      </c>
      <c r="Y20" s="115">
        <f t="shared" si="6"/>
        <v>1796</v>
      </c>
      <c r="Z20" s="115">
        <f t="shared" si="7"/>
        <v>1796</v>
      </c>
      <c r="AA20" s="130">
        <f t="shared" si="8"/>
        <v>24</v>
      </c>
      <c r="AB20" s="115">
        <f t="shared" si="9"/>
        <v>88</v>
      </c>
      <c r="AC20" s="131">
        <v>400</v>
      </c>
      <c r="AD20" s="115">
        <f t="shared" si="10"/>
        <v>1796</v>
      </c>
      <c r="AE20" s="130">
        <f t="shared" si="11"/>
        <v>1500</v>
      </c>
      <c r="AF20" s="116">
        <f t="shared" si="12"/>
        <v>62.5</v>
      </c>
    </row>
    <row r="21" spans="1:32" ht="26.1" customHeight="1" x14ac:dyDescent="0.2">
      <c r="A21" s="105">
        <f>SUBTOTAL(3,$B$15:B21)</f>
        <v>7</v>
      </c>
      <c r="B21" s="106" t="s">
        <v>277</v>
      </c>
      <c r="C21" s="126">
        <v>304</v>
      </c>
      <c r="D21" s="113">
        <v>14</v>
      </c>
      <c r="E21" s="113">
        <v>254</v>
      </c>
      <c r="F21" s="127">
        <v>56</v>
      </c>
      <c r="G21" s="127">
        <v>11</v>
      </c>
      <c r="H21" s="127"/>
      <c r="I21" s="128"/>
      <c r="J21" s="126">
        <v>290</v>
      </c>
      <c r="K21" s="113">
        <v>13</v>
      </c>
      <c r="L21" s="114">
        <v>2</v>
      </c>
      <c r="M21" s="114">
        <v>4</v>
      </c>
      <c r="N21" s="129">
        <v>5</v>
      </c>
      <c r="O21" s="129">
        <v>24</v>
      </c>
      <c r="P21" s="114">
        <f t="shared" si="1"/>
        <v>38</v>
      </c>
      <c r="Q21" s="114">
        <v>7</v>
      </c>
      <c r="R21" s="114">
        <f t="shared" si="2"/>
        <v>9</v>
      </c>
      <c r="S21" s="114">
        <f t="shared" si="3"/>
        <v>4</v>
      </c>
      <c r="T21" s="114">
        <v>6</v>
      </c>
      <c r="U21" s="114">
        <v>4</v>
      </c>
      <c r="V21" s="114">
        <v>4</v>
      </c>
      <c r="W21" s="115">
        <f t="shared" si="4"/>
        <v>1216</v>
      </c>
      <c r="X21" s="115">
        <f t="shared" si="5"/>
        <v>1216</v>
      </c>
      <c r="Y21" s="115">
        <f t="shared" si="6"/>
        <v>1216</v>
      </c>
      <c r="Z21" s="115">
        <f t="shared" si="7"/>
        <v>1216</v>
      </c>
      <c r="AA21" s="130">
        <f t="shared" si="8"/>
        <v>17</v>
      </c>
      <c r="AB21" s="115">
        <f t="shared" si="9"/>
        <v>62</v>
      </c>
      <c r="AC21" s="131">
        <v>200</v>
      </c>
      <c r="AD21" s="115">
        <f t="shared" si="10"/>
        <v>1216</v>
      </c>
      <c r="AE21" s="130">
        <f t="shared" si="11"/>
        <v>1000</v>
      </c>
      <c r="AF21" s="116">
        <f t="shared" si="12"/>
        <v>41.666666666666664</v>
      </c>
    </row>
    <row r="22" spans="1:32" ht="26.1" customHeight="1" x14ac:dyDescent="0.2">
      <c r="A22" s="105">
        <f>SUBTOTAL(3,$B$15:B22)</f>
        <v>8</v>
      </c>
      <c r="B22" s="106" t="s">
        <v>308</v>
      </c>
      <c r="C22" s="126">
        <v>223</v>
      </c>
      <c r="D22" s="113">
        <v>11</v>
      </c>
      <c r="E22" s="113"/>
      <c r="F22" s="127"/>
      <c r="G22" s="127"/>
      <c r="H22" s="127"/>
      <c r="I22" s="128"/>
      <c r="J22" s="126">
        <v>213</v>
      </c>
      <c r="K22" s="113">
        <v>10</v>
      </c>
      <c r="L22" s="114">
        <v>2</v>
      </c>
      <c r="M22" s="114">
        <v>4</v>
      </c>
      <c r="N22" s="129">
        <v>5</v>
      </c>
      <c r="O22" s="129"/>
      <c r="P22" s="114">
        <f t="shared" si="1"/>
        <v>32</v>
      </c>
      <c r="Q22" s="114"/>
      <c r="R22" s="114">
        <f>IF(MOD(D22,3)=0,D22/3+5,INT(D22/3)+5)</f>
        <v>8</v>
      </c>
      <c r="S22" s="114">
        <f>IF(D22&gt;=41,4+2,IF(D22&gt;=20,3+2,2+2))</f>
        <v>4</v>
      </c>
      <c r="T22" s="114">
        <v>6</v>
      </c>
      <c r="U22" s="114">
        <v>4</v>
      </c>
      <c r="V22" s="114">
        <v>4</v>
      </c>
      <c r="W22" s="115">
        <f>C22*4</f>
        <v>892</v>
      </c>
      <c r="X22" s="115">
        <f>C22*4</f>
        <v>892</v>
      </c>
      <c r="Y22" s="115">
        <f>C22*4</f>
        <v>892</v>
      </c>
      <c r="Z22" s="115">
        <f>C22*4</f>
        <v>892</v>
      </c>
      <c r="AA22" s="130">
        <f t="shared" si="8"/>
        <v>13</v>
      </c>
      <c r="AB22" s="115">
        <f>ROUND(D22*4.4,0)</f>
        <v>48</v>
      </c>
      <c r="AC22" s="131">
        <v>200</v>
      </c>
      <c r="AD22" s="115">
        <f t="shared" si="10"/>
        <v>892</v>
      </c>
      <c r="AE22" s="130">
        <f t="shared" si="11"/>
        <v>700</v>
      </c>
      <c r="AF22" s="116">
        <f t="shared" si="12"/>
        <v>29.166666666666668</v>
      </c>
    </row>
    <row r="23" spans="1:32" ht="26.1" customHeight="1" x14ac:dyDescent="0.2">
      <c r="A23" s="105">
        <f>SUBTOTAL(3,$B$15:B23)</f>
        <v>9</v>
      </c>
      <c r="B23" s="106" t="s">
        <v>72</v>
      </c>
      <c r="C23" s="126">
        <v>111</v>
      </c>
      <c r="D23" s="113">
        <v>6</v>
      </c>
      <c r="E23" s="113">
        <v>123</v>
      </c>
      <c r="F23" s="127">
        <v>31</v>
      </c>
      <c r="G23" s="127">
        <v>6</v>
      </c>
      <c r="H23" s="127"/>
      <c r="I23" s="128"/>
      <c r="J23" s="126">
        <v>114</v>
      </c>
      <c r="K23" s="113">
        <v>6</v>
      </c>
      <c r="L23" s="114">
        <v>2</v>
      </c>
      <c r="M23" s="114">
        <v>4</v>
      </c>
      <c r="N23" s="129">
        <v>5</v>
      </c>
      <c r="O23" s="129" t="e">
        <f>#REF!*2*1.1</f>
        <v>#REF!</v>
      </c>
      <c r="P23" s="114">
        <f t="shared" si="1"/>
        <v>22</v>
      </c>
      <c r="Q23" s="114">
        <v>4</v>
      </c>
      <c r="R23" s="114">
        <f t="shared" si="2"/>
        <v>7</v>
      </c>
      <c r="S23" s="114">
        <f t="shared" si="3"/>
        <v>4</v>
      </c>
      <c r="T23" s="114">
        <v>6</v>
      </c>
      <c r="U23" s="114">
        <v>4</v>
      </c>
      <c r="V23" s="114">
        <v>4</v>
      </c>
      <c r="W23" s="115">
        <f t="shared" si="4"/>
        <v>444</v>
      </c>
      <c r="X23" s="115">
        <f t="shared" si="5"/>
        <v>444</v>
      </c>
      <c r="Y23" s="115">
        <f t="shared" si="6"/>
        <v>444</v>
      </c>
      <c r="Z23" s="115">
        <f t="shared" si="7"/>
        <v>444</v>
      </c>
      <c r="AA23" s="130">
        <f t="shared" si="8"/>
        <v>7</v>
      </c>
      <c r="AB23" s="115">
        <f t="shared" si="9"/>
        <v>26</v>
      </c>
      <c r="AC23" s="131">
        <v>100</v>
      </c>
      <c r="AD23" s="115">
        <f t="shared" si="10"/>
        <v>444</v>
      </c>
      <c r="AE23" s="130">
        <f t="shared" si="11"/>
        <v>400</v>
      </c>
      <c r="AF23" s="116">
        <f t="shared" si="12"/>
        <v>16.666666666666668</v>
      </c>
    </row>
    <row r="24" spans="1:32" ht="26.1" customHeight="1" x14ac:dyDescent="0.2">
      <c r="A24" s="105">
        <f>SUBTOTAL(3,$B$15:B24)</f>
        <v>10</v>
      </c>
      <c r="B24" s="106" t="s">
        <v>75</v>
      </c>
      <c r="C24" s="126">
        <v>172</v>
      </c>
      <c r="D24" s="113">
        <v>9</v>
      </c>
      <c r="E24" s="113">
        <v>163</v>
      </c>
      <c r="F24" s="127">
        <v>35</v>
      </c>
      <c r="G24" s="127">
        <v>7</v>
      </c>
      <c r="H24" s="127"/>
      <c r="I24" s="128"/>
      <c r="J24" s="126">
        <v>172</v>
      </c>
      <c r="K24" s="113">
        <v>8</v>
      </c>
      <c r="L24" s="114">
        <v>2</v>
      </c>
      <c r="M24" s="114">
        <v>4</v>
      </c>
      <c r="N24" s="129">
        <v>5</v>
      </c>
      <c r="O24" s="129" t="e">
        <f>#REF!*2*1.1</f>
        <v>#REF!</v>
      </c>
      <c r="P24" s="114">
        <f t="shared" si="1"/>
        <v>28</v>
      </c>
      <c r="Q24" s="114">
        <v>7</v>
      </c>
      <c r="R24" s="114">
        <f t="shared" si="2"/>
        <v>8</v>
      </c>
      <c r="S24" s="114">
        <f t="shared" si="3"/>
        <v>4</v>
      </c>
      <c r="T24" s="114">
        <v>6</v>
      </c>
      <c r="U24" s="114">
        <v>4</v>
      </c>
      <c r="V24" s="114">
        <v>4</v>
      </c>
      <c r="W24" s="115">
        <f t="shared" si="4"/>
        <v>688</v>
      </c>
      <c r="X24" s="115">
        <f t="shared" si="5"/>
        <v>688</v>
      </c>
      <c r="Y24" s="115">
        <f t="shared" si="6"/>
        <v>688</v>
      </c>
      <c r="Z24" s="115">
        <f t="shared" si="7"/>
        <v>688</v>
      </c>
      <c r="AA24" s="130">
        <f t="shared" si="8"/>
        <v>11</v>
      </c>
      <c r="AB24" s="115">
        <f t="shared" si="9"/>
        <v>40</v>
      </c>
      <c r="AC24" s="131">
        <v>200</v>
      </c>
      <c r="AD24" s="115">
        <f t="shared" si="10"/>
        <v>688</v>
      </c>
      <c r="AE24" s="130">
        <f t="shared" si="11"/>
        <v>600</v>
      </c>
      <c r="AF24" s="116">
        <f t="shared" si="12"/>
        <v>25</v>
      </c>
    </row>
    <row r="25" spans="1:32" ht="26.1" customHeight="1" x14ac:dyDescent="0.2">
      <c r="A25" s="105">
        <f>SUBTOTAL(3,$B$15:B25)</f>
        <v>11</v>
      </c>
      <c r="B25" s="106" t="s">
        <v>77</v>
      </c>
      <c r="C25" s="126">
        <v>321</v>
      </c>
      <c r="D25" s="113">
        <v>15</v>
      </c>
      <c r="E25" s="113">
        <v>480</v>
      </c>
      <c r="F25" s="127">
        <v>93</v>
      </c>
      <c r="G25" s="127">
        <v>20</v>
      </c>
      <c r="H25" s="127"/>
      <c r="I25" s="128"/>
      <c r="J25" s="126">
        <v>295</v>
      </c>
      <c r="K25" s="113">
        <v>14</v>
      </c>
      <c r="L25" s="114">
        <v>2</v>
      </c>
      <c r="M25" s="114">
        <v>4</v>
      </c>
      <c r="N25" s="129">
        <v>5</v>
      </c>
      <c r="O25" s="129" t="e">
        <f>#REF!*2*1.1</f>
        <v>#REF!</v>
      </c>
      <c r="P25" s="114">
        <f t="shared" si="1"/>
        <v>40</v>
      </c>
      <c r="Q25" s="114">
        <v>10</v>
      </c>
      <c r="R25" s="114">
        <f t="shared" si="2"/>
        <v>10</v>
      </c>
      <c r="S25" s="114">
        <f t="shared" si="3"/>
        <v>4</v>
      </c>
      <c r="T25" s="114">
        <v>6</v>
      </c>
      <c r="U25" s="114">
        <v>4</v>
      </c>
      <c r="V25" s="114">
        <v>4</v>
      </c>
      <c r="W25" s="115">
        <f t="shared" si="4"/>
        <v>1284</v>
      </c>
      <c r="X25" s="115">
        <f t="shared" si="5"/>
        <v>1284</v>
      </c>
      <c r="Y25" s="115">
        <f t="shared" si="6"/>
        <v>1284</v>
      </c>
      <c r="Z25" s="115">
        <f t="shared" si="7"/>
        <v>1284</v>
      </c>
      <c r="AA25" s="130">
        <f t="shared" si="8"/>
        <v>18</v>
      </c>
      <c r="AB25" s="115">
        <f t="shared" si="9"/>
        <v>66</v>
      </c>
      <c r="AC25" s="131">
        <v>300</v>
      </c>
      <c r="AD25" s="115">
        <f t="shared" si="10"/>
        <v>1284</v>
      </c>
      <c r="AE25" s="130">
        <f t="shared" si="11"/>
        <v>1100</v>
      </c>
      <c r="AF25" s="116">
        <f t="shared" si="12"/>
        <v>45.833333333333336</v>
      </c>
    </row>
    <row r="26" spans="1:32" ht="26.1" customHeight="1" x14ac:dyDescent="0.2">
      <c r="A26" s="105">
        <f>SUBTOTAL(3,$B$15:B26)</f>
        <v>12</v>
      </c>
      <c r="B26" s="106" t="s">
        <v>79</v>
      </c>
      <c r="C26" s="126">
        <v>501</v>
      </c>
      <c r="D26" s="113">
        <v>21</v>
      </c>
      <c r="E26" s="113">
        <v>328</v>
      </c>
      <c r="F26" s="127">
        <v>72</v>
      </c>
      <c r="G26" s="127">
        <v>14</v>
      </c>
      <c r="H26" s="127"/>
      <c r="I26" s="128"/>
      <c r="J26" s="126">
        <v>502</v>
      </c>
      <c r="K26" s="113">
        <v>21</v>
      </c>
      <c r="L26" s="114">
        <v>2</v>
      </c>
      <c r="M26" s="114">
        <v>4</v>
      </c>
      <c r="N26" s="129">
        <v>5</v>
      </c>
      <c r="O26" s="129" t="e">
        <f>#REF!*2*1.1</f>
        <v>#REF!</v>
      </c>
      <c r="P26" s="114">
        <f t="shared" si="1"/>
        <v>52</v>
      </c>
      <c r="Q26" s="114">
        <v>7</v>
      </c>
      <c r="R26" s="114">
        <f t="shared" si="2"/>
        <v>12</v>
      </c>
      <c r="S26" s="114">
        <f t="shared" si="3"/>
        <v>5</v>
      </c>
      <c r="T26" s="114">
        <v>6</v>
      </c>
      <c r="U26" s="114">
        <v>4</v>
      </c>
      <c r="V26" s="114">
        <v>4</v>
      </c>
      <c r="W26" s="115">
        <f t="shared" si="4"/>
        <v>2004</v>
      </c>
      <c r="X26" s="115">
        <f t="shared" si="5"/>
        <v>2004</v>
      </c>
      <c r="Y26" s="115">
        <f t="shared" si="6"/>
        <v>2004</v>
      </c>
      <c r="Z26" s="115">
        <f t="shared" si="7"/>
        <v>2004</v>
      </c>
      <c r="AA26" s="130">
        <f t="shared" si="8"/>
        <v>25</v>
      </c>
      <c r="AB26" s="115">
        <f t="shared" si="9"/>
        <v>92</v>
      </c>
      <c r="AC26" s="131">
        <v>400</v>
      </c>
      <c r="AD26" s="115">
        <f t="shared" si="10"/>
        <v>2004</v>
      </c>
      <c r="AE26" s="130">
        <f t="shared" si="11"/>
        <v>1700</v>
      </c>
      <c r="AF26" s="116">
        <f t="shared" si="12"/>
        <v>70.833333333333329</v>
      </c>
    </row>
    <row r="27" spans="1:32" ht="26.1" customHeight="1" x14ac:dyDescent="0.2">
      <c r="A27" s="105">
        <f>SUBTOTAL(3,$B$15:B27)</f>
        <v>13</v>
      </c>
      <c r="B27" s="106" t="s">
        <v>80</v>
      </c>
      <c r="C27" s="126">
        <v>296</v>
      </c>
      <c r="D27" s="113">
        <v>14</v>
      </c>
      <c r="E27" s="113">
        <v>292</v>
      </c>
      <c r="F27" s="127">
        <v>70</v>
      </c>
      <c r="G27" s="127">
        <v>13</v>
      </c>
      <c r="H27" s="127"/>
      <c r="I27" s="128"/>
      <c r="J27" s="126">
        <v>296</v>
      </c>
      <c r="K27" s="113">
        <v>14</v>
      </c>
      <c r="L27" s="114">
        <v>2</v>
      </c>
      <c r="M27" s="114">
        <v>4</v>
      </c>
      <c r="N27" s="129">
        <v>5</v>
      </c>
      <c r="O27" s="129" t="e">
        <f>#REF!*2*1.1</f>
        <v>#REF!</v>
      </c>
      <c r="P27" s="114">
        <f t="shared" si="1"/>
        <v>38</v>
      </c>
      <c r="Q27" s="114">
        <v>7</v>
      </c>
      <c r="R27" s="114">
        <f t="shared" si="2"/>
        <v>9</v>
      </c>
      <c r="S27" s="114">
        <f t="shared" si="3"/>
        <v>4</v>
      </c>
      <c r="T27" s="114">
        <v>6</v>
      </c>
      <c r="U27" s="114">
        <v>4</v>
      </c>
      <c r="V27" s="114">
        <v>4</v>
      </c>
      <c r="W27" s="115">
        <f t="shared" si="4"/>
        <v>1184</v>
      </c>
      <c r="X27" s="115">
        <f t="shared" si="5"/>
        <v>1184</v>
      </c>
      <c r="Y27" s="115">
        <f t="shared" si="6"/>
        <v>1184</v>
      </c>
      <c r="Z27" s="115">
        <f t="shared" si="7"/>
        <v>1184</v>
      </c>
      <c r="AA27" s="130">
        <f t="shared" si="8"/>
        <v>17</v>
      </c>
      <c r="AB27" s="115">
        <f t="shared" si="9"/>
        <v>62</v>
      </c>
      <c r="AC27" s="131">
        <v>200</v>
      </c>
      <c r="AD27" s="115">
        <f t="shared" si="10"/>
        <v>1184</v>
      </c>
      <c r="AE27" s="130">
        <f t="shared" si="11"/>
        <v>1000</v>
      </c>
      <c r="AF27" s="116">
        <f t="shared" si="12"/>
        <v>41.666666666666664</v>
      </c>
    </row>
    <row r="28" spans="1:32" ht="26.1" customHeight="1" x14ac:dyDescent="0.2">
      <c r="A28" s="105">
        <f>SUBTOTAL(3,$B$15:B28)</f>
        <v>14</v>
      </c>
      <c r="B28" s="106" t="s">
        <v>83</v>
      </c>
      <c r="C28" s="126">
        <v>815</v>
      </c>
      <c r="D28" s="113">
        <v>35</v>
      </c>
      <c r="E28" s="113">
        <v>600</v>
      </c>
      <c r="F28" s="127">
        <v>114</v>
      </c>
      <c r="G28" s="127">
        <v>25</v>
      </c>
      <c r="H28" s="127"/>
      <c r="I28" s="128">
        <v>2</v>
      </c>
      <c r="J28" s="126">
        <v>706</v>
      </c>
      <c r="K28" s="113">
        <v>31</v>
      </c>
      <c r="L28" s="114">
        <v>2</v>
      </c>
      <c r="M28" s="114">
        <v>4</v>
      </c>
      <c r="N28" s="129">
        <v>5</v>
      </c>
      <c r="O28" s="129" t="e">
        <f>#REF!*2*1.1</f>
        <v>#REF!</v>
      </c>
      <c r="P28" s="114">
        <f t="shared" si="1"/>
        <v>80</v>
      </c>
      <c r="Q28" s="114">
        <v>11</v>
      </c>
      <c r="R28" s="114">
        <f t="shared" si="2"/>
        <v>16</v>
      </c>
      <c r="S28" s="114">
        <f t="shared" si="3"/>
        <v>5</v>
      </c>
      <c r="T28" s="114">
        <v>6</v>
      </c>
      <c r="U28" s="114">
        <v>4</v>
      </c>
      <c r="V28" s="114">
        <v>4</v>
      </c>
      <c r="W28" s="115">
        <f t="shared" si="4"/>
        <v>3260</v>
      </c>
      <c r="X28" s="115">
        <f t="shared" si="5"/>
        <v>3260</v>
      </c>
      <c r="Y28" s="115">
        <f t="shared" si="6"/>
        <v>3260</v>
      </c>
      <c r="Z28" s="115">
        <f t="shared" si="7"/>
        <v>3260</v>
      </c>
      <c r="AA28" s="130">
        <f t="shared" si="8"/>
        <v>42</v>
      </c>
      <c r="AB28" s="115">
        <f t="shared" si="9"/>
        <v>154</v>
      </c>
      <c r="AC28" s="131">
        <v>600</v>
      </c>
      <c r="AD28" s="115">
        <f t="shared" si="10"/>
        <v>3260</v>
      </c>
      <c r="AE28" s="130">
        <f t="shared" si="11"/>
        <v>2700</v>
      </c>
      <c r="AF28" s="116">
        <f t="shared" si="12"/>
        <v>112.5</v>
      </c>
    </row>
    <row r="29" spans="1:32" ht="26.1" customHeight="1" x14ac:dyDescent="0.2">
      <c r="A29" s="105">
        <f>SUBTOTAL(3,$B$15:B29)</f>
        <v>15</v>
      </c>
      <c r="B29" s="106" t="s">
        <v>85</v>
      </c>
      <c r="C29" s="126">
        <v>306</v>
      </c>
      <c r="D29" s="113">
        <v>14</v>
      </c>
      <c r="E29" s="113">
        <v>314</v>
      </c>
      <c r="F29" s="127">
        <v>72</v>
      </c>
      <c r="G29" s="127">
        <v>14</v>
      </c>
      <c r="H29" s="127"/>
      <c r="I29" s="128"/>
      <c r="J29" s="126">
        <v>306</v>
      </c>
      <c r="K29" s="113">
        <v>13</v>
      </c>
      <c r="L29" s="114">
        <v>2</v>
      </c>
      <c r="M29" s="114">
        <v>4</v>
      </c>
      <c r="N29" s="129">
        <v>5</v>
      </c>
      <c r="O29" s="129" t="e">
        <f>#REF!*2*1.1</f>
        <v>#REF!</v>
      </c>
      <c r="P29" s="114">
        <f t="shared" si="1"/>
        <v>38</v>
      </c>
      <c r="Q29" s="114">
        <v>8</v>
      </c>
      <c r="R29" s="114">
        <f t="shared" si="2"/>
        <v>9</v>
      </c>
      <c r="S29" s="114">
        <f t="shared" si="3"/>
        <v>4</v>
      </c>
      <c r="T29" s="114">
        <v>6</v>
      </c>
      <c r="U29" s="114">
        <v>4</v>
      </c>
      <c r="V29" s="114">
        <v>4</v>
      </c>
      <c r="W29" s="115">
        <f t="shared" si="4"/>
        <v>1224</v>
      </c>
      <c r="X29" s="115">
        <f t="shared" si="5"/>
        <v>1224</v>
      </c>
      <c r="Y29" s="115">
        <f t="shared" si="6"/>
        <v>1224</v>
      </c>
      <c r="Z29" s="115">
        <f t="shared" si="7"/>
        <v>1224</v>
      </c>
      <c r="AA29" s="130">
        <f t="shared" si="8"/>
        <v>17</v>
      </c>
      <c r="AB29" s="115">
        <f t="shared" si="9"/>
        <v>62</v>
      </c>
      <c r="AC29" s="131">
        <v>200</v>
      </c>
      <c r="AD29" s="115">
        <f t="shared" si="10"/>
        <v>1224</v>
      </c>
      <c r="AE29" s="130">
        <f t="shared" si="11"/>
        <v>1000</v>
      </c>
      <c r="AF29" s="116">
        <f t="shared" si="12"/>
        <v>41.666666666666664</v>
      </c>
    </row>
    <row r="30" spans="1:32" ht="26.1" customHeight="1" x14ac:dyDescent="0.2">
      <c r="A30" s="105">
        <f>SUBTOTAL(3,$B$15:B30)</f>
        <v>16</v>
      </c>
      <c r="B30" s="106" t="s">
        <v>294</v>
      </c>
      <c r="C30" s="126">
        <v>639</v>
      </c>
      <c r="D30" s="113">
        <v>28</v>
      </c>
      <c r="E30" s="113">
        <v>587</v>
      </c>
      <c r="F30" s="127">
        <v>117</v>
      </c>
      <c r="G30" s="127">
        <v>25</v>
      </c>
      <c r="H30" s="127"/>
      <c r="I30" s="128"/>
      <c r="J30" s="126">
        <v>641</v>
      </c>
      <c r="K30" s="113">
        <v>27</v>
      </c>
      <c r="L30" s="114">
        <v>2</v>
      </c>
      <c r="M30" s="114">
        <v>4</v>
      </c>
      <c r="N30" s="129">
        <v>5</v>
      </c>
      <c r="O30" s="129" t="e">
        <f>#REF!*2*1.1</f>
        <v>#REF!</v>
      </c>
      <c r="P30" s="114">
        <f t="shared" si="1"/>
        <v>66</v>
      </c>
      <c r="Q30" s="114">
        <v>9</v>
      </c>
      <c r="R30" s="114">
        <f t="shared" si="2"/>
        <v>14</v>
      </c>
      <c r="S30" s="114">
        <f t="shared" si="3"/>
        <v>5</v>
      </c>
      <c r="T30" s="114">
        <v>6</v>
      </c>
      <c r="U30" s="114">
        <v>4</v>
      </c>
      <c r="V30" s="114">
        <v>4</v>
      </c>
      <c r="W30" s="115">
        <f t="shared" si="4"/>
        <v>2556</v>
      </c>
      <c r="X30" s="115">
        <f t="shared" si="5"/>
        <v>2556</v>
      </c>
      <c r="Y30" s="115">
        <f t="shared" si="6"/>
        <v>2556</v>
      </c>
      <c r="Z30" s="115">
        <f t="shared" si="7"/>
        <v>2556</v>
      </c>
      <c r="AA30" s="130">
        <f t="shared" si="8"/>
        <v>34</v>
      </c>
      <c r="AB30" s="115">
        <f t="shared" si="9"/>
        <v>123</v>
      </c>
      <c r="AC30" s="131">
        <v>500</v>
      </c>
      <c r="AD30" s="115">
        <f t="shared" si="10"/>
        <v>2556</v>
      </c>
      <c r="AE30" s="130">
        <f t="shared" si="11"/>
        <v>2100</v>
      </c>
      <c r="AF30" s="116">
        <f t="shared" si="12"/>
        <v>87.5</v>
      </c>
    </row>
    <row r="31" spans="1:32" ht="26.1" customHeight="1" x14ac:dyDescent="0.2">
      <c r="A31" s="105">
        <f>SUBTOTAL(3,$B$15:B31)</f>
        <v>17</v>
      </c>
      <c r="B31" s="106" t="s">
        <v>90</v>
      </c>
      <c r="C31" s="126">
        <v>470</v>
      </c>
      <c r="D31" s="113">
        <v>21</v>
      </c>
      <c r="E31" s="113">
        <v>403</v>
      </c>
      <c r="F31" s="127">
        <v>85</v>
      </c>
      <c r="G31" s="127">
        <v>17</v>
      </c>
      <c r="H31" s="127"/>
      <c r="I31" s="128"/>
      <c r="J31" s="126">
        <v>471</v>
      </c>
      <c r="K31" s="113">
        <v>20</v>
      </c>
      <c r="L31" s="114">
        <v>2</v>
      </c>
      <c r="M31" s="114">
        <v>4</v>
      </c>
      <c r="N31" s="129">
        <v>5</v>
      </c>
      <c r="O31" s="129" t="e">
        <f>#REF!*2*1.1</f>
        <v>#REF!</v>
      </c>
      <c r="P31" s="114">
        <f t="shared" si="1"/>
        <v>52</v>
      </c>
      <c r="Q31" s="114">
        <v>9</v>
      </c>
      <c r="R31" s="114">
        <f t="shared" si="2"/>
        <v>12</v>
      </c>
      <c r="S31" s="114">
        <f t="shared" si="3"/>
        <v>5</v>
      </c>
      <c r="T31" s="114">
        <v>6</v>
      </c>
      <c r="U31" s="114">
        <v>4</v>
      </c>
      <c r="V31" s="114">
        <v>4</v>
      </c>
      <c r="W31" s="115">
        <f t="shared" si="4"/>
        <v>1880</v>
      </c>
      <c r="X31" s="115">
        <f t="shared" si="5"/>
        <v>1880</v>
      </c>
      <c r="Y31" s="115">
        <f t="shared" si="6"/>
        <v>1880</v>
      </c>
      <c r="Z31" s="115">
        <f t="shared" si="7"/>
        <v>1880</v>
      </c>
      <c r="AA31" s="130">
        <f t="shared" si="8"/>
        <v>25</v>
      </c>
      <c r="AB31" s="115">
        <f t="shared" si="9"/>
        <v>92</v>
      </c>
      <c r="AC31" s="131">
        <v>400</v>
      </c>
      <c r="AD31" s="115">
        <f t="shared" si="10"/>
        <v>1880</v>
      </c>
      <c r="AE31" s="130">
        <f t="shared" si="11"/>
        <v>1600</v>
      </c>
      <c r="AF31" s="116">
        <f t="shared" si="12"/>
        <v>66.666666666666671</v>
      </c>
    </row>
    <row r="32" spans="1:32" ht="26.1" customHeight="1" x14ac:dyDescent="0.2">
      <c r="A32" s="105">
        <f>SUBTOTAL(3,$B$15:B32)</f>
        <v>18</v>
      </c>
      <c r="B32" s="106" t="s">
        <v>415</v>
      </c>
      <c r="C32" s="126">
        <v>358</v>
      </c>
      <c r="D32" s="113">
        <v>16</v>
      </c>
      <c r="E32" s="113">
        <v>353</v>
      </c>
      <c r="F32" s="127">
        <v>77</v>
      </c>
      <c r="G32" s="127">
        <v>15</v>
      </c>
      <c r="H32" s="127"/>
      <c r="I32" s="128"/>
      <c r="J32" s="126">
        <v>358</v>
      </c>
      <c r="K32" s="113">
        <v>15</v>
      </c>
      <c r="L32" s="114">
        <v>2</v>
      </c>
      <c r="M32" s="114">
        <v>4</v>
      </c>
      <c r="N32" s="129">
        <v>5</v>
      </c>
      <c r="O32" s="129" t="e">
        <f>#REF!*2*1.1</f>
        <v>#REF!</v>
      </c>
      <c r="P32" s="114">
        <f t="shared" si="1"/>
        <v>42</v>
      </c>
      <c r="Q32" s="114">
        <v>5</v>
      </c>
      <c r="R32" s="114">
        <f t="shared" si="2"/>
        <v>10</v>
      </c>
      <c r="S32" s="114">
        <f t="shared" si="3"/>
        <v>4</v>
      </c>
      <c r="T32" s="114">
        <v>6</v>
      </c>
      <c r="U32" s="114">
        <v>4</v>
      </c>
      <c r="V32" s="114">
        <v>4</v>
      </c>
      <c r="W32" s="115">
        <f t="shared" si="4"/>
        <v>1432</v>
      </c>
      <c r="X32" s="115">
        <f t="shared" si="5"/>
        <v>1432</v>
      </c>
      <c r="Y32" s="115">
        <f t="shared" si="6"/>
        <v>1432</v>
      </c>
      <c r="Z32" s="115">
        <f t="shared" si="7"/>
        <v>1432</v>
      </c>
      <c r="AA32" s="130">
        <f t="shared" si="8"/>
        <v>19</v>
      </c>
      <c r="AB32" s="115">
        <f t="shared" si="9"/>
        <v>70</v>
      </c>
      <c r="AC32" s="131">
        <v>300</v>
      </c>
      <c r="AD32" s="115">
        <f t="shared" si="10"/>
        <v>1432</v>
      </c>
      <c r="AE32" s="130">
        <f t="shared" si="11"/>
        <v>1200</v>
      </c>
      <c r="AF32" s="116">
        <f t="shared" si="12"/>
        <v>50</v>
      </c>
    </row>
    <row r="33" spans="1:32" ht="26.1" customHeight="1" x14ac:dyDescent="0.2">
      <c r="A33" s="105">
        <f>SUBTOTAL(3,$B$15:B33)</f>
        <v>19</v>
      </c>
      <c r="B33" s="108" t="s">
        <v>92</v>
      </c>
      <c r="C33" s="126">
        <v>626</v>
      </c>
      <c r="D33" s="113">
        <v>28</v>
      </c>
      <c r="E33" s="113">
        <v>408</v>
      </c>
      <c r="F33" s="127">
        <v>77</v>
      </c>
      <c r="G33" s="127">
        <v>17</v>
      </c>
      <c r="H33" s="127"/>
      <c r="I33" s="128">
        <v>1</v>
      </c>
      <c r="J33" s="126">
        <v>546</v>
      </c>
      <c r="K33" s="113">
        <v>23</v>
      </c>
      <c r="L33" s="114">
        <v>2</v>
      </c>
      <c r="M33" s="114">
        <v>4</v>
      </c>
      <c r="N33" s="129">
        <v>5</v>
      </c>
      <c r="O33" s="129" t="e">
        <f>#REF!*2*1.1</f>
        <v>#REF!</v>
      </c>
      <c r="P33" s="114">
        <f t="shared" si="1"/>
        <v>66</v>
      </c>
      <c r="Q33" s="114">
        <v>8</v>
      </c>
      <c r="R33" s="114">
        <f t="shared" si="2"/>
        <v>14</v>
      </c>
      <c r="S33" s="114">
        <f t="shared" si="3"/>
        <v>5</v>
      </c>
      <c r="T33" s="114">
        <v>6</v>
      </c>
      <c r="U33" s="114">
        <v>4</v>
      </c>
      <c r="V33" s="114">
        <v>4</v>
      </c>
      <c r="W33" s="115">
        <f t="shared" si="4"/>
        <v>2504</v>
      </c>
      <c r="X33" s="115">
        <f t="shared" si="5"/>
        <v>2504</v>
      </c>
      <c r="Y33" s="115">
        <f t="shared" si="6"/>
        <v>2504</v>
      </c>
      <c r="Z33" s="115">
        <f t="shared" si="7"/>
        <v>2504</v>
      </c>
      <c r="AA33" s="130">
        <f t="shared" si="8"/>
        <v>34</v>
      </c>
      <c r="AB33" s="115">
        <f t="shared" si="9"/>
        <v>123</v>
      </c>
      <c r="AC33" s="131">
        <v>500</v>
      </c>
      <c r="AD33" s="115">
        <f t="shared" si="10"/>
        <v>2504</v>
      </c>
      <c r="AE33" s="130">
        <f t="shared" si="11"/>
        <v>2100</v>
      </c>
      <c r="AF33" s="116">
        <f t="shared" si="12"/>
        <v>87.5</v>
      </c>
    </row>
    <row r="34" spans="1:32" ht="26.1" customHeight="1" x14ac:dyDescent="0.2">
      <c r="A34" s="105">
        <f>SUBTOTAL(3,$B$15:B34)</f>
        <v>20</v>
      </c>
      <c r="B34" s="106" t="s">
        <v>94</v>
      </c>
      <c r="C34" s="126">
        <v>352</v>
      </c>
      <c r="D34" s="113">
        <v>16</v>
      </c>
      <c r="E34" s="113">
        <v>384</v>
      </c>
      <c r="F34" s="127">
        <v>74</v>
      </c>
      <c r="G34" s="127">
        <v>16</v>
      </c>
      <c r="H34" s="127"/>
      <c r="I34" s="128">
        <v>1</v>
      </c>
      <c r="J34" s="126">
        <v>352</v>
      </c>
      <c r="K34" s="113">
        <v>15</v>
      </c>
      <c r="L34" s="114">
        <v>2</v>
      </c>
      <c r="M34" s="114">
        <v>4</v>
      </c>
      <c r="N34" s="129">
        <v>5</v>
      </c>
      <c r="O34" s="129" t="e">
        <f>#REF!*2*1.1</f>
        <v>#REF!</v>
      </c>
      <c r="P34" s="114">
        <f t="shared" si="1"/>
        <v>42</v>
      </c>
      <c r="Q34" s="114">
        <v>7</v>
      </c>
      <c r="R34" s="114">
        <f t="shared" si="2"/>
        <v>10</v>
      </c>
      <c r="S34" s="114">
        <f t="shared" si="3"/>
        <v>4</v>
      </c>
      <c r="T34" s="114">
        <v>6</v>
      </c>
      <c r="U34" s="114">
        <v>4</v>
      </c>
      <c r="V34" s="114">
        <v>4</v>
      </c>
      <c r="W34" s="115">
        <f t="shared" si="4"/>
        <v>1408</v>
      </c>
      <c r="X34" s="115">
        <f t="shared" si="5"/>
        <v>1408</v>
      </c>
      <c r="Y34" s="115">
        <f t="shared" si="6"/>
        <v>1408</v>
      </c>
      <c r="Z34" s="115">
        <f t="shared" si="7"/>
        <v>1408</v>
      </c>
      <c r="AA34" s="130">
        <f t="shared" si="8"/>
        <v>19</v>
      </c>
      <c r="AB34" s="115">
        <f t="shared" si="9"/>
        <v>70</v>
      </c>
      <c r="AC34" s="131">
        <v>300</v>
      </c>
      <c r="AD34" s="115">
        <f t="shared" si="10"/>
        <v>1408</v>
      </c>
      <c r="AE34" s="130">
        <f t="shared" si="11"/>
        <v>1200</v>
      </c>
      <c r="AF34" s="116">
        <f t="shared" si="12"/>
        <v>50</v>
      </c>
    </row>
    <row r="35" spans="1:32" ht="26.1" customHeight="1" x14ac:dyDescent="0.2">
      <c r="A35" s="105">
        <f>SUBTOTAL(3,$B$15:B35)</f>
        <v>21</v>
      </c>
      <c r="B35" s="106" t="s">
        <v>97</v>
      </c>
      <c r="C35" s="126">
        <v>337</v>
      </c>
      <c r="D35" s="113">
        <v>16</v>
      </c>
      <c r="E35" s="113">
        <v>291</v>
      </c>
      <c r="F35" s="127">
        <v>62</v>
      </c>
      <c r="G35" s="127">
        <v>13</v>
      </c>
      <c r="H35" s="127"/>
      <c r="I35" s="128"/>
      <c r="J35" s="126">
        <v>342</v>
      </c>
      <c r="K35" s="113">
        <v>15</v>
      </c>
      <c r="L35" s="114">
        <v>2</v>
      </c>
      <c r="M35" s="114">
        <v>4</v>
      </c>
      <c r="N35" s="129">
        <v>5</v>
      </c>
      <c r="O35" s="129" t="e">
        <f>#REF!*2*1.1</f>
        <v>#REF!</v>
      </c>
      <c r="P35" s="114">
        <f t="shared" si="1"/>
        <v>42</v>
      </c>
      <c r="Q35" s="114">
        <v>6</v>
      </c>
      <c r="R35" s="114">
        <f t="shared" si="2"/>
        <v>10</v>
      </c>
      <c r="S35" s="114">
        <f t="shared" si="3"/>
        <v>4</v>
      </c>
      <c r="T35" s="114">
        <v>6</v>
      </c>
      <c r="U35" s="114">
        <v>4</v>
      </c>
      <c r="V35" s="114">
        <v>4</v>
      </c>
      <c r="W35" s="115">
        <f t="shared" si="4"/>
        <v>1348</v>
      </c>
      <c r="X35" s="115">
        <f t="shared" si="5"/>
        <v>1348</v>
      </c>
      <c r="Y35" s="115">
        <f t="shared" si="6"/>
        <v>1348</v>
      </c>
      <c r="Z35" s="115">
        <f t="shared" si="7"/>
        <v>1348</v>
      </c>
      <c r="AA35" s="130">
        <f t="shared" si="8"/>
        <v>19</v>
      </c>
      <c r="AB35" s="115">
        <f t="shared" si="9"/>
        <v>70</v>
      </c>
      <c r="AC35" s="131">
        <v>300</v>
      </c>
      <c r="AD35" s="115">
        <f t="shared" si="10"/>
        <v>1348</v>
      </c>
      <c r="AE35" s="130">
        <f t="shared" si="11"/>
        <v>1100</v>
      </c>
      <c r="AF35" s="116">
        <f t="shared" si="12"/>
        <v>45.833333333333336</v>
      </c>
    </row>
    <row r="36" spans="1:32" ht="26.1" customHeight="1" x14ac:dyDescent="0.2">
      <c r="A36" s="105">
        <f>SUBTOTAL(3,$B$15:B36)</f>
        <v>22</v>
      </c>
      <c r="B36" s="106" t="s">
        <v>278</v>
      </c>
      <c r="C36" s="126">
        <v>242</v>
      </c>
      <c r="D36" s="113">
        <v>11</v>
      </c>
      <c r="E36" s="113">
        <v>392</v>
      </c>
      <c r="F36" s="127">
        <v>77</v>
      </c>
      <c r="G36" s="127">
        <v>17</v>
      </c>
      <c r="H36" s="127"/>
      <c r="I36" s="128"/>
      <c r="J36" s="126">
        <v>242</v>
      </c>
      <c r="K36" s="113">
        <v>11</v>
      </c>
      <c r="L36" s="114">
        <v>2</v>
      </c>
      <c r="M36" s="114">
        <v>4</v>
      </c>
      <c r="N36" s="129">
        <v>5</v>
      </c>
      <c r="O36" s="129" t="e">
        <f>#REF!*2*1.1</f>
        <v>#REF!</v>
      </c>
      <c r="P36" s="114">
        <f t="shared" si="1"/>
        <v>32</v>
      </c>
      <c r="Q36" s="114">
        <v>7</v>
      </c>
      <c r="R36" s="114">
        <f t="shared" si="2"/>
        <v>8</v>
      </c>
      <c r="S36" s="114">
        <f t="shared" si="3"/>
        <v>4</v>
      </c>
      <c r="T36" s="114">
        <v>6</v>
      </c>
      <c r="U36" s="114">
        <v>4</v>
      </c>
      <c r="V36" s="114">
        <v>4</v>
      </c>
      <c r="W36" s="115">
        <f t="shared" si="4"/>
        <v>968</v>
      </c>
      <c r="X36" s="115">
        <f t="shared" si="5"/>
        <v>968</v>
      </c>
      <c r="Y36" s="115">
        <f t="shared" si="6"/>
        <v>968</v>
      </c>
      <c r="Z36" s="115">
        <f t="shared" si="7"/>
        <v>968</v>
      </c>
      <c r="AA36" s="130">
        <f t="shared" si="8"/>
        <v>13</v>
      </c>
      <c r="AB36" s="115">
        <f t="shared" si="9"/>
        <v>48</v>
      </c>
      <c r="AC36" s="131">
        <v>200</v>
      </c>
      <c r="AD36" s="115">
        <f t="shared" si="10"/>
        <v>968</v>
      </c>
      <c r="AE36" s="130">
        <f t="shared" si="11"/>
        <v>800</v>
      </c>
      <c r="AF36" s="116">
        <f t="shared" si="12"/>
        <v>33.333333333333336</v>
      </c>
    </row>
    <row r="37" spans="1:32" ht="26.1" customHeight="1" x14ac:dyDescent="0.2">
      <c r="A37" s="105">
        <f>SUBTOTAL(3,$B$15:B37)</f>
        <v>23</v>
      </c>
      <c r="B37" s="106" t="s">
        <v>295</v>
      </c>
      <c r="C37" s="126">
        <v>408</v>
      </c>
      <c r="D37" s="113">
        <v>18</v>
      </c>
      <c r="E37" s="113">
        <v>648</v>
      </c>
      <c r="F37" s="127">
        <v>122</v>
      </c>
      <c r="G37" s="127">
        <v>27</v>
      </c>
      <c r="H37" s="127"/>
      <c r="I37" s="128"/>
      <c r="J37" s="126">
        <v>408</v>
      </c>
      <c r="K37" s="113">
        <v>18</v>
      </c>
      <c r="L37" s="114">
        <v>2</v>
      </c>
      <c r="M37" s="114">
        <v>4</v>
      </c>
      <c r="N37" s="129">
        <v>5</v>
      </c>
      <c r="O37" s="129" t="e">
        <f>#REF!*2*1.1</f>
        <v>#REF!</v>
      </c>
      <c r="P37" s="114">
        <f t="shared" si="1"/>
        <v>46</v>
      </c>
      <c r="Q37" s="114">
        <v>11</v>
      </c>
      <c r="R37" s="114">
        <f t="shared" si="2"/>
        <v>11</v>
      </c>
      <c r="S37" s="114">
        <f t="shared" si="3"/>
        <v>4</v>
      </c>
      <c r="T37" s="114">
        <v>6</v>
      </c>
      <c r="U37" s="114">
        <v>4</v>
      </c>
      <c r="V37" s="114">
        <v>4</v>
      </c>
      <c r="W37" s="115">
        <f t="shared" si="4"/>
        <v>1632</v>
      </c>
      <c r="X37" s="115">
        <f t="shared" si="5"/>
        <v>1632</v>
      </c>
      <c r="Y37" s="115">
        <f t="shared" si="6"/>
        <v>1632</v>
      </c>
      <c r="Z37" s="115">
        <f t="shared" si="7"/>
        <v>1632</v>
      </c>
      <c r="AA37" s="130">
        <f t="shared" si="8"/>
        <v>22</v>
      </c>
      <c r="AB37" s="115">
        <f t="shared" si="9"/>
        <v>79</v>
      </c>
      <c r="AC37" s="131">
        <v>300</v>
      </c>
      <c r="AD37" s="115">
        <f t="shared" si="10"/>
        <v>1632</v>
      </c>
      <c r="AE37" s="130">
        <f t="shared" si="11"/>
        <v>1300</v>
      </c>
      <c r="AF37" s="116">
        <f t="shared" si="12"/>
        <v>54.166666666666664</v>
      </c>
    </row>
    <row r="38" spans="1:32" ht="26.1" customHeight="1" x14ac:dyDescent="0.2">
      <c r="A38" s="105">
        <f>SUBTOTAL(3,$B$15:B38)</f>
        <v>24</v>
      </c>
      <c r="B38" s="106" t="s">
        <v>101</v>
      </c>
      <c r="C38" s="126">
        <v>563</v>
      </c>
      <c r="D38" s="113">
        <v>24</v>
      </c>
      <c r="E38" s="113">
        <v>388</v>
      </c>
      <c r="F38" s="127">
        <v>80</v>
      </c>
      <c r="G38" s="127">
        <v>17</v>
      </c>
      <c r="H38" s="127"/>
      <c r="I38" s="128">
        <v>1</v>
      </c>
      <c r="J38" s="126">
        <v>564</v>
      </c>
      <c r="K38" s="113">
        <v>24</v>
      </c>
      <c r="L38" s="114">
        <v>2</v>
      </c>
      <c r="M38" s="114">
        <v>4</v>
      </c>
      <c r="N38" s="129">
        <v>5</v>
      </c>
      <c r="O38" s="129" t="e">
        <f>#REF!*2*1.1</f>
        <v>#REF!</v>
      </c>
      <c r="P38" s="114">
        <f t="shared" si="1"/>
        <v>58</v>
      </c>
      <c r="Q38" s="114">
        <v>10</v>
      </c>
      <c r="R38" s="114">
        <f t="shared" si="2"/>
        <v>13</v>
      </c>
      <c r="S38" s="114">
        <f t="shared" si="3"/>
        <v>5</v>
      </c>
      <c r="T38" s="114">
        <v>6</v>
      </c>
      <c r="U38" s="114">
        <v>4</v>
      </c>
      <c r="V38" s="114">
        <v>4</v>
      </c>
      <c r="W38" s="115">
        <f t="shared" si="4"/>
        <v>2252</v>
      </c>
      <c r="X38" s="115">
        <f t="shared" si="5"/>
        <v>2252</v>
      </c>
      <c r="Y38" s="115">
        <f t="shared" si="6"/>
        <v>2252</v>
      </c>
      <c r="Z38" s="115">
        <f t="shared" si="7"/>
        <v>2252</v>
      </c>
      <c r="AA38" s="130">
        <f t="shared" si="8"/>
        <v>29</v>
      </c>
      <c r="AB38" s="115">
        <f t="shared" si="9"/>
        <v>106</v>
      </c>
      <c r="AC38" s="131">
        <v>400</v>
      </c>
      <c r="AD38" s="115">
        <f t="shared" si="10"/>
        <v>2252</v>
      </c>
      <c r="AE38" s="130">
        <f t="shared" si="11"/>
        <v>1900</v>
      </c>
      <c r="AF38" s="116">
        <f t="shared" si="12"/>
        <v>79.166666666666671</v>
      </c>
    </row>
    <row r="39" spans="1:32" ht="26.1" customHeight="1" x14ac:dyDescent="0.2">
      <c r="A39" s="105">
        <f>SUBTOTAL(3,$B$15:B39)</f>
        <v>25</v>
      </c>
      <c r="B39" s="106" t="s">
        <v>104</v>
      </c>
      <c r="C39" s="126">
        <v>443</v>
      </c>
      <c r="D39" s="113">
        <v>20</v>
      </c>
      <c r="E39" s="113">
        <v>260</v>
      </c>
      <c r="F39" s="127">
        <v>59</v>
      </c>
      <c r="G39" s="127">
        <v>11</v>
      </c>
      <c r="H39" s="127"/>
      <c r="I39" s="128"/>
      <c r="J39" s="126">
        <v>399</v>
      </c>
      <c r="K39" s="113">
        <v>17</v>
      </c>
      <c r="L39" s="114">
        <v>2</v>
      </c>
      <c r="M39" s="114">
        <v>4</v>
      </c>
      <c r="N39" s="129">
        <v>5</v>
      </c>
      <c r="O39" s="129">
        <v>24</v>
      </c>
      <c r="P39" s="114">
        <f t="shared" si="1"/>
        <v>50</v>
      </c>
      <c r="Q39" s="114">
        <v>6</v>
      </c>
      <c r="R39" s="114">
        <f t="shared" si="2"/>
        <v>11</v>
      </c>
      <c r="S39" s="114">
        <f t="shared" si="3"/>
        <v>5</v>
      </c>
      <c r="T39" s="114">
        <v>6</v>
      </c>
      <c r="U39" s="114">
        <v>4</v>
      </c>
      <c r="V39" s="114">
        <v>4</v>
      </c>
      <c r="W39" s="115">
        <f t="shared" si="4"/>
        <v>1772</v>
      </c>
      <c r="X39" s="115">
        <f t="shared" si="5"/>
        <v>1772</v>
      </c>
      <c r="Y39" s="115">
        <f t="shared" si="6"/>
        <v>1772</v>
      </c>
      <c r="Z39" s="115">
        <f t="shared" si="7"/>
        <v>1772</v>
      </c>
      <c r="AA39" s="130">
        <f t="shared" si="8"/>
        <v>24</v>
      </c>
      <c r="AB39" s="115">
        <f t="shared" si="9"/>
        <v>88</v>
      </c>
      <c r="AC39" s="131">
        <v>400</v>
      </c>
      <c r="AD39" s="115">
        <f t="shared" si="10"/>
        <v>1772</v>
      </c>
      <c r="AE39" s="130">
        <f t="shared" si="11"/>
        <v>1500</v>
      </c>
      <c r="AF39" s="116">
        <f t="shared" si="12"/>
        <v>62.5</v>
      </c>
    </row>
    <row r="40" spans="1:32" ht="26.1" customHeight="1" x14ac:dyDescent="0.2">
      <c r="A40" s="105">
        <f>SUBTOTAL(3,$B$15:B40)</f>
        <v>26</v>
      </c>
      <c r="B40" s="106" t="s">
        <v>105</v>
      </c>
      <c r="C40" s="126">
        <v>259</v>
      </c>
      <c r="D40" s="113">
        <v>11</v>
      </c>
      <c r="E40" s="113">
        <v>431</v>
      </c>
      <c r="F40" s="127">
        <v>89</v>
      </c>
      <c r="G40" s="127">
        <v>19</v>
      </c>
      <c r="H40" s="127"/>
      <c r="I40" s="128"/>
      <c r="J40" s="126">
        <v>261</v>
      </c>
      <c r="K40" s="113">
        <v>11</v>
      </c>
      <c r="L40" s="114">
        <v>2</v>
      </c>
      <c r="M40" s="114">
        <v>4</v>
      </c>
      <c r="N40" s="129">
        <v>5</v>
      </c>
      <c r="O40" s="129" t="e">
        <f>#REF!*2*1.1</f>
        <v>#REF!</v>
      </c>
      <c r="P40" s="114">
        <f t="shared" si="1"/>
        <v>32</v>
      </c>
      <c r="Q40" s="114">
        <v>8</v>
      </c>
      <c r="R40" s="114">
        <f t="shared" si="2"/>
        <v>8</v>
      </c>
      <c r="S40" s="114">
        <f t="shared" si="3"/>
        <v>4</v>
      </c>
      <c r="T40" s="114">
        <v>6</v>
      </c>
      <c r="U40" s="114">
        <v>4</v>
      </c>
      <c r="V40" s="114">
        <v>4</v>
      </c>
      <c r="W40" s="115">
        <f t="shared" si="4"/>
        <v>1036</v>
      </c>
      <c r="X40" s="115">
        <f t="shared" si="5"/>
        <v>1036</v>
      </c>
      <c r="Y40" s="115">
        <f t="shared" si="6"/>
        <v>1036</v>
      </c>
      <c r="Z40" s="115">
        <f t="shared" si="7"/>
        <v>1036</v>
      </c>
      <c r="AA40" s="130">
        <f t="shared" si="8"/>
        <v>13</v>
      </c>
      <c r="AB40" s="115">
        <f t="shared" si="9"/>
        <v>48</v>
      </c>
      <c r="AC40" s="131">
        <v>200</v>
      </c>
      <c r="AD40" s="115">
        <f t="shared" si="10"/>
        <v>1036</v>
      </c>
      <c r="AE40" s="130">
        <f t="shared" si="11"/>
        <v>900</v>
      </c>
      <c r="AF40" s="116">
        <f t="shared" si="12"/>
        <v>37.5</v>
      </c>
    </row>
    <row r="41" spans="1:32" ht="26.1" customHeight="1" x14ac:dyDescent="0.2">
      <c r="A41" s="105">
        <f>SUBTOTAL(3,$B$15:B41)</f>
        <v>27</v>
      </c>
      <c r="B41" s="106" t="s">
        <v>107</v>
      </c>
      <c r="C41" s="126">
        <v>304</v>
      </c>
      <c r="D41" s="113">
        <v>14</v>
      </c>
      <c r="E41" s="113">
        <v>232</v>
      </c>
      <c r="F41" s="127">
        <v>53</v>
      </c>
      <c r="G41" s="127">
        <v>10</v>
      </c>
      <c r="H41" s="127"/>
      <c r="I41" s="128"/>
      <c r="J41" s="126">
        <v>304</v>
      </c>
      <c r="K41" s="113">
        <v>10</v>
      </c>
      <c r="L41" s="114">
        <v>2</v>
      </c>
      <c r="M41" s="114">
        <v>4</v>
      </c>
      <c r="N41" s="129">
        <v>5</v>
      </c>
      <c r="O41" s="129" t="e">
        <f>#REF!*2*1.1</f>
        <v>#REF!</v>
      </c>
      <c r="P41" s="114">
        <f t="shared" si="1"/>
        <v>38</v>
      </c>
      <c r="Q41" s="114">
        <v>7</v>
      </c>
      <c r="R41" s="114">
        <f t="shared" si="2"/>
        <v>9</v>
      </c>
      <c r="S41" s="114">
        <f t="shared" si="3"/>
        <v>4</v>
      </c>
      <c r="T41" s="114">
        <v>6</v>
      </c>
      <c r="U41" s="114">
        <v>4</v>
      </c>
      <c r="V41" s="114">
        <v>4</v>
      </c>
      <c r="W41" s="115">
        <f t="shared" si="4"/>
        <v>1216</v>
      </c>
      <c r="X41" s="115">
        <f t="shared" si="5"/>
        <v>1216</v>
      </c>
      <c r="Y41" s="115">
        <f t="shared" si="6"/>
        <v>1216</v>
      </c>
      <c r="Z41" s="115">
        <f t="shared" si="7"/>
        <v>1216</v>
      </c>
      <c r="AA41" s="130">
        <f t="shared" si="8"/>
        <v>17</v>
      </c>
      <c r="AB41" s="115">
        <f t="shared" si="9"/>
        <v>62</v>
      </c>
      <c r="AC41" s="131">
        <v>200</v>
      </c>
      <c r="AD41" s="115">
        <f t="shared" si="10"/>
        <v>1216</v>
      </c>
      <c r="AE41" s="130">
        <f t="shared" si="11"/>
        <v>1000</v>
      </c>
      <c r="AF41" s="116">
        <f t="shared" si="12"/>
        <v>41.666666666666664</v>
      </c>
    </row>
    <row r="42" spans="1:32" ht="26.1" customHeight="1" x14ac:dyDescent="0.2">
      <c r="A42" s="105">
        <f>SUBTOTAL(3,$B$15:B42)</f>
        <v>28</v>
      </c>
      <c r="B42" s="106" t="s">
        <v>109</v>
      </c>
      <c r="C42" s="126">
        <v>452</v>
      </c>
      <c r="D42" s="113">
        <v>20</v>
      </c>
      <c r="E42" s="113">
        <v>325</v>
      </c>
      <c r="F42" s="127">
        <v>72</v>
      </c>
      <c r="G42" s="127">
        <v>14</v>
      </c>
      <c r="H42" s="127"/>
      <c r="I42" s="128">
        <v>1</v>
      </c>
      <c r="J42" s="126">
        <v>452</v>
      </c>
      <c r="K42" s="113">
        <v>20</v>
      </c>
      <c r="L42" s="114">
        <v>2</v>
      </c>
      <c r="M42" s="114">
        <v>4</v>
      </c>
      <c r="N42" s="129">
        <v>5</v>
      </c>
      <c r="O42" s="129" t="e">
        <f>#REF!*2*1.1</f>
        <v>#REF!</v>
      </c>
      <c r="P42" s="114">
        <f t="shared" si="1"/>
        <v>50</v>
      </c>
      <c r="Q42" s="114">
        <v>6</v>
      </c>
      <c r="R42" s="114">
        <f t="shared" si="2"/>
        <v>11</v>
      </c>
      <c r="S42" s="114">
        <f t="shared" si="3"/>
        <v>5</v>
      </c>
      <c r="T42" s="114">
        <v>6</v>
      </c>
      <c r="U42" s="114">
        <v>4</v>
      </c>
      <c r="V42" s="114">
        <v>4</v>
      </c>
      <c r="W42" s="115">
        <f t="shared" si="4"/>
        <v>1808</v>
      </c>
      <c r="X42" s="115">
        <f t="shared" si="5"/>
        <v>1808</v>
      </c>
      <c r="Y42" s="115">
        <f t="shared" si="6"/>
        <v>1808</v>
      </c>
      <c r="Z42" s="115">
        <f t="shared" si="7"/>
        <v>1808</v>
      </c>
      <c r="AA42" s="130">
        <f t="shared" si="8"/>
        <v>24</v>
      </c>
      <c r="AB42" s="115">
        <f t="shared" si="9"/>
        <v>88</v>
      </c>
      <c r="AC42" s="131">
        <v>400</v>
      </c>
      <c r="AD42" s="115">
        <f t="shared" si="10"/>
        <v>1808</v>
      </c>
      <c r="AE42" s="130">
        <f t="shared" si="11"/>
        <v>1500</v>
      </c>
      <c r="AF42" s="116">
        <f t="shared" si="12"/>
        <v>62.5</v>
      </c>
    </row>
    <row r="43" spans="1:32" ht="26.1" customHeight="1" x14ac:dyDescent="0.2">
      <c r="A43" s="105">
        <f>SUBTOTAL(3,$B$15:B43)</f>
        <v>29</v>
      </c>
      <c r="B43" s="106" t="s">
        <v>293</v>
      </c>
      <c r="C43" s="126">
        <v>231</v>
      </c>
      <c r="D43" s="113">
        <v>10</v>
      </c>
      <c r="E43" s="113">
        <v>258</v>
      </c>
      <c r="F43" s="127">
        <v>57</v>
      </c>
      <c r="G43" s="127">
        <v>11</v>
      </c>
      <c r="H43" s="127"/>
      <c r="I43" s="128">
        <v>1</v>
      </c>
      <c r="J43" s="126">
        <v>231</v>
      </c>
      <c r="K43" s="113">
        <v>10</v>
      </c>
      <c r="L43" s="114">
        <v>2</v>
      </c>
      <c r="M43" s="114">
        <v>4</v>
      </c>
      <c r="N43" s="129">
        <v>5</v>
      </c>
      <c r="O43" s="129" t="e">
        <f>#REF!*2*1.1</f>
        <v>#REF!</v>
      </c>
      <c r="P43" s="114">
        <f t="shared" si="1"/>
        <v>30</v>
      </c>
      <c r="Q43" s="114">
        <v>8</v>
      </c>
      <c r="R43" s="114">
        <f t="shared" si="2"/>
        <v>8</v>
      </c>
      <c r="S43" s="114">
        <f t="shared" si="3"/>
        <v>4</v>
      </c>
      <c r="T43" s="114">
        <v>6</v>
      </c>
      <c r="U43" s="114">
        <v>4</v>
      </c>
      <c r="V43" s="114">
        <v>4</v>
      </c>
      <c r="W43" s="115">
        <f t="shared" si="4"/>
        <v>924</v>
      </c>
      <c r="X43" s="115">
        <f t="shared" si="5"/>
        <v>924</v>
      </c>
      <c r="Y43" s="115">
        <f t="shared" si="6"/>
        <v>924</v>
      </c>
      <c r="Z43" s="115">
        <f t="shared" si="7"/>
        <v>924</v>
      </c>
      <c r="AA43" s="130">
        <f t="shared" si="8"/>
        <v>12</v>
      </c>
      <c r="AB43" s="115">
        <f t="shared" si="9"/>
        <v>44</v>
      </c>
      <c r="AC43" s="131">
        <v>200</v>
      </c>
      <c r="AD43" s="115">
        <f t="shared" si="10"/>
        <v>924</v>
      </c>
      <c r="AE43" s="130">
        <f t="shared" si="11"/>
        <v>800</v>
      </c>
      <c r="AF43" s="116">
        <f t="shared" si="12"/>
        <v>33.333333333333336</v>
      </c>
    </row>
    <row r="44" spans="1:32" ht="26.1" customHeight="1" x14ac:dyDescent="0.2">
      <c r="A44" s="105">
        <f>SUBTOTAL(3,$B$15:B44)</f>
        <v>30</v>
      </c>
      <c r="B44" s="106" t="s">
        <v>112</v>
      </c>
      <c r="C44" s="126">
        <v>773</v>
      </c>
      <c r="D44" s="113">
        <v>34</v>
      </c>
      <c r="E44" s="113">
        <v>576</v>
      </c>
      <c r="F44" s="127">
        <v>103</v>
      </c>
      <c r="G44" s="127">
        <v>24</v>
      </c>
      <c r="H44" s="127"/>
      <c r="I44" s="128">
        <v>2</v>
      </c>
      <c r="J44" s="126">
        <v>720</v>
      </c>
      <c r="K44" s="113">
        <v>31</v>
      </c>
      <c r="L44" s="114">
        <v>2</v>
      </c>
      <c r="M44" s="114">
        <v>4</v>
      </c>
      <c r="N44" s="129">
        <v>5</v>
      </c>
      <c r="O44" s="129">
        <v>53</v>
      </c>
      <c r="P44" s="114">
        <f t="shared" si="1"/>
        <v>78</v>
      </c>
      <c r="Q44" s="114">
        <v>9</v>
      </c>
      <c r="R44" s="114">
        <f t="shared" si="2"/>
        <v>16</v>
      </c>
      <c r="S44" s="114">
        <f t="shared" si="3"/>
        <v>5</v>
      </c>
      <c r="T44" s="114">
        <v>6</v>
      </c>
      <c r="U44" s="114">
        <v>4</v>
      </c>
      <c r="V44" s="114">
        <v>4</v>
      </c>
      <c r="W44" s="115">
        <f t="shared" si="4"/>
        <v>3092</v>
      </c>
      <c r="X44" s="115">
        <f t="shared" si="5"/>
        <v>3092</v>
      </c>
      <c r="Y44" s="115">
        <f t="shared" si="6"/>
        <v>3092</v>
      </c>
      <c r="Z44" s="115">
        <f t="shared" si="7"/>
        <v>3092</v>
      </c>
      <c r="AA44" s="130">
        <f t="shared" si="8"/>
        <v>41</v>
      </c>
      <c r="AB44" s="115">
        <f t="shared" si="9"/>
        <v>150</v>
      </c>
      <c r="AC44" s="131">
        <v>600</v>
      </c>
      <c r="AD44" s="115">
        <f t="shared" si="10"/>
        <v>3092</v>
      </c>
      <c r="AE44" s="130">
        <f t="shared" si="11"/>
        <v>2600</v>
      </c>
      <c r="AF44" s="116">
        <f t="shared" si="12"/>
        <v>108.33333333333333</v>
      </c>
    </row>
    <row r="45" spans="1:32" ht="26.1" customHeight="1" x14ac:dyDescent="0.2">
      <c r="A45" s="105">
        <f>SUBTOTAL(3,$B$15:B45)</f>
        <v>31</v>
      </c>
      <c r="B45" s="106" t="s">
        <v>114</v>
      </c>
      <c r="C45" s="126">
        <v>373</v>
      </c>
      <c r="D45" s="113">
        <v>17</v>
      </c>
      <c r="E45" s="113">
        <v>576</v>
      </c>
      <c r="F45" s="127">
        <v>106</v>
      </c>
      <c r="G45" s="127">
        <v>24</v>
      </c>
      <c r="H45" s="127"/>
      <c r="I45" s="128">
        <v>1</v>
      </c>
      <c r="J45" s="126">
        <v>373</v>
      </c>
      <c r="K45" s="113">
        <v>16</v>
      </c>
      <c r="L45" s="114">
        <v>2</v>
      </c>
      <c r="M45" s="114">
        <v>4</v>
      </c>
      <c r="N45" s="129">
        <v>5</v>
      </c>
      <c r="O45" s="129" t="e">
        <f>#REF!*2*1.1</f>
        <v>#REF!</v>
      </c>
      <c r="P45" s="114">
        <f t="shared" si="1"/>
        <v>44</v>
      </c>
      <c r="Q45" s="114">
        <v>14</v>
      </c>
      <c r="R45" s="114">
        <f t="shared" si="2"/>
        <v>10</v>
      </c>
      <c r="S45" s="114">
        <f t="shared" si="3"/>
        <v>4</v>
      </c>
      <c r="T45" s="114">
        <v>6</v>
      </c>
      <c r="U45" s="114">
        <v>4</v>
      </c>
      <c r="V45" s="114">
        <v>4</v>
      </c>
      <c r="W45" s="115">
        <f t="shared" si="4"/>
        <v>1492</v>
      </c>
      <c r="X45" s="115">
        <f t="shared" si="5"/>
        <v>1492</v>
      </c>
      <c r="Y45" s="115">
        <f t="shared" si="6"/>
        <v>1492</v>
      </c>
      <c r="Z45" s="115">
        <f t="shared" si="7"/>
        <v>1492</v>
      </c>
      <c r="AA45" s="130">
        <f t="shared" si="8"/>
        <v>20</v>
      </c>
      <c r="AB45" s="115">
        <f t="shared" si="9"/>
        <v>75</v>
      </c>
      <c r="AC45" s="131">
        <v>300</v>
      </c>
      <c r="AD45" s="115">
        <f t="shared" si="10"/>
        <v>1492</v>
      </c>
      <c r="AE45" s="130">
        <f t="shared" si="11"/>
        <v>1200</v>
      </c>
      <c r="AF45" s="116">
        <f t="shared" si="12"/>
        <v>50</v>
      </c>
    </row>
    <row r="46" spans="1:32" ht="26.1" customHeight="1" x14ac:dyDescent="0.2">
      <c r="A46" s="105">
        <f>SUBTOTAL(3,$B$15:B46)</f>
        <v>32</v>
      </c>
      <c r="B46" s="106" t="s">
        <v>115</v>
      </c>
      <c r="C46" s="126">
        <v>265</v>
      </c>
      <c r="D46" s="113">
        <v>12</v>
      </c>
      <c r="E46" s="113">
        <v>629</v>
      </c>
      <c r="F46" s="127">
        <v>127</v>
      </c>
      <c r="G46" s="127">
        <v>27</v>
      </c>
      <c r="H46" s="127"/>
      <c r="I46" s="128">
        <v>1</v>
      </c>
      <c r="J46" s="126">
        <v>266</v>
      </c>
      <c r="K46" s="113">
        <v>12</v>
      </c>
      <c r="L46" s="114">
        <v>2</v>
      </c>
      <c r="M46" s="114">
        <v>4</v>
      </c>
      <c r="N46" s="129">
        <v>5</v>
      </c>
      <c r="O46" s="129">
        <v>59</v>
      </c>
      <c r="P46" s="114">
        <f t="shared" si="1"/>
        <v>34</v>
      </c>
      <c r="Q46" s="114">
        <v>14</v>
      </c>
      <c r="R46" s="114">
        <f t="shared" si="2"/>
        <v>9</v>
      </c>
      <c r="S46" s="114">
        <f t="shared" si="3"/>
        <v>4</v>
      </c>
      <c r="T46" s="114">
        <v>6</v>
      </c>
      <c r="U46" s="114">
        <v>4</v>
      </c>
      <c r="V46" s="114">
        <v>4</v>
      </c>
      <c r="W46" s="115">
        <f t="shared" si="4"/>
        <v>1060</v>
      </c>
      <c r="X46" s="115">
        <f t="shared" si="5"/>
        <v>1060</v>
      </c>
      <c r="Y46" s="115">
        <f t="shared" si="6"/>
        <v>1060</v>
      </c>
      <c r="Z46" s="115">
        <f t="shared" si="7"/>
        <v>1060</v>
      </c>
      <c r="AA46" s="130">
        <f t="shared" si="8"/>
        <v>14</v>
      </c>
      <c r="AB46" s="115">
        <f t="shared" si="9"/>
        <v>53</v>
      </c>
      <c r="AC46" s="131">
        <v>200</v>
      </c>
      <c r="AD46" s="115">
        <f t="shared" si="10"/>
        <v>1060</v>
      </c>
      <c r="AE46" s="130">
        <f t="shared" si="11"/>
        <v>900</v>
      </c>
      <c r="AF46" s="116">
        <f t="shared" si="12"/>
        <v>37.5</v>
      </c>
    </row>
    <row r="47" spans="1:32" ht="26.1" customHeight="1" x14ac:dyDescent="0.2">
      <c r="A47" s="105">
        <f>SUBTOTAL(3,$B$15:B47)</f>
        <v>33</v>
      </c>
      <c r="B47" s="108" t="s">
        <v>117</v>
      </c>
      <c r="C47" s="126">
        <v>521</v>
      </c>
      <c r="D47" s="113">
        <v>23</v>
      </c>
      <c r="E47" s="113">
        <v>408</v>
      </c>
      <c r="F47" s="127">
        <v>76</v>
      </c>
      <c r="G47" s="127">
        <v>17</v>
      </c>
      <c r="H47" s="127"/>
      <c r="I47" s="128"/>
      <c r="J47" s="126">
        <v>426</v>
      </c>
      <c r="K47" s="113">
        <v>19</v>
      </c>
      <c r="L47" s="114">
        <v>2</v>
      </c>
      <c r="M47" s="114">
        <v>4</v>
      </c>
      <c r="N47" s="129">
        <v>5</v>
      </c>
      <c r="O47" s="129" t="e">
        <f>#REF!*2*1.1</f>
        <v>#REF!</v>
      </c>
      <c r="P47" s="114">
        <f t="shared" si="1"/>
        <v>56</v>
      </c>
      <c r="Q47" s="114">
        <v>7</v>
      </c>
      <c r="R47" s="114">
        <f t="shared" si="2"/>
        <v>12</v>
      </c>
      <c r="S47" s="114">
        <f t="shared" si="3"/>
        <v>5</v>
      </c>
      <c r="T47" s="114">
        <v>6</v>
      </c>
      <c r="U47" s="114">
        <v>4</v>
      </c>
      <c r="V47" s="114">
        <v>4</v>
      </c>
      <c r="W47" s="115">
        <f t="shared" si="4"/>
        <v>2084</v>
      </c>
      <c r="X47" s="115">
        <f t="shared" si="5"/>
        <v>2084</v>
      </c>
      <c r="Y47" s="115">
        <f t="shared" si="6"/>
        <v>2084</v>
      </c>
      <c r="Z47" s="115">
        <f t="shared" si="7"/>
        <v>2084</v>
      </c>
      <c r="AA47" s="130">
        <f t="shared" si="8"/>
        <v>28</v>
      </c>
      <c r="AB47" s="115">
        <f t="shared" si="9"/>
        <v>101</v>
      </c>
      <c r="AC47" s="131">
        <v>400</v>
      </c>
      <c r="AD47" s="115">
        <f t="shared" si="10"/>
        <v>2084</v>
      </c>
      <c r="AE47" s="130">
        <f t="shared" si="11"/>
        <v>1700</v>
      </c>
      <c r="AF47" s="116">
        <f t="shared" si="12"/>
        <v>70.833333333333329</v>
      </c>
    </row>
    <row r="48" spans="1:32" ht="26.1" customHeight="1" x14ac:dyDescent="0.2">
      <c r="A48" s="105">
        <f>SUBTOTAL(3,$B$15:B48)</f>
        <v>34</v>
      </c>
      <c r="B48" s="106" t="s">
        <v>119</v>
      </c>
      <c r="C48" s="126">
        <v>691</v>
      </c>
      <c r="D48" s="113">
        <v>30</v>
      </c>
      <c r="E48" s="113">
        <v>359</v>
      </c>
      <c r="F48" s="127">
        <v>67</v>
      </c>
      <c r="G48" s="127">
        <v>15</v>
      </c>
      <c r="H48" s="127"/>
      <c r="I48" s="128"/>
      <c r="J48" s="126">
        <v>692</v>
      </c>
      <c r="K48" s="113">
        <v>30</v>
      </c>
      <c r="L48" s="114">
        <v>2</v>
      </c>
      <c r="M48" s="114">
        <v>4</v>
      </c>
      <c r="N48" s="129">
        <v>5</v>
      </c>
      <c r="O48" s="129" t="e">
        <f>#REF!*2*1.1</f>
        <v>#REF!</v>
      </c>
      <c r="P48" s="114">
        <f t="shared" si="1"/>
        <v>70</v>
      </c>
      <c r="Q48" s="114">
        <v>9</v>
      </c>
      <c r="R48" s="114">
        <f t="shared" ref="R48:R82" si="13">IF(MOD(D48,3)=0,D48/3+5,INT(D48/3)+5)</f>
        <v>15</v>
      </c>
      <c r="S48" s="114">
        <f t="shared" ref="S48:S82" si="14">IF(D48&gt;=41,4+2,IF(D48&gt;=20,3+2,2+2))</f>
        <v>5</v>
      </c>
      <c r="T48" s="114">
        <v>6</v>
      </c>
      <c r="U48" s="114">
        <v>4</v>
      </c>
      <c r="V48" s="114">
        <v>4</v>
      </c>
      <c r="W48" s="115">
        <f t="shared" ref="W48:W82" si="15">C48*4</f>
        <v>2764</v>
      </c>
      <c r="X48" s="115">
        <f t="shared" ref="X48:X82" si="16">C48*4</f>
        <v>2764</v>
      </c>
      <c r="Y48" s="115">
        <f t="shared" ref="Y48:Y82" si="17">C48*4</f>
        <v>2764</v>
      </c>
      <c r="Z48" s="115">
        <f t="shared" ref="Z48:Z82" si="18">C48*4</f>
        <v>2764</v>
      </c>
      <c r="AA48" s="130">
        <f t="shared" si="8"/>
        <v>36</v>
      </c>
      <c r="AB48" s="115">
        <f t="shared" ref="AB48:AB82" si="19">ROUND(D48*4.4,0)</f>
        <v>132</v>
      </c>
      <c r="AC48" s="131">
        <v>500</v>
      </c>
      <c r="AD48" s="115">
        <f t="shared" si="10"/>
        <v>2764</v>
      </c>
      <c r="AE48" s="130">
        <f t="shared" si="11"/>
        <v>2300</v>
      </c>
      <c r="AF48" s="116">
        <f t="shared" si="12"/>
        <v>95.833333333333329</v>
      </c>
    </row>
    <row r="49" spans="1:32" ht="26.1" customHeight="1" x14ac:dyDescent="0.2">
      <c r="A49" s="105">
        <f>SUBTOTAL(3,$B$15:B49)</f>
        <v>35</v>
      </c>
      <c r="B49" s="106" t="s">
        <v>122</v>
      </c>
      <c r="C49" s="126">
        <v>639</v>
      </c>
      <c r="D49" s="113">
        <v>27</v>
      </c>
      <c r="E49" s="113">
        <v>414</v>
      </c>
      <c r="F49" s="127">
        <v>89</v>
      </c>
      <c r="G49" s="127">
        <v>18</v>
      </c>
      <c r="H49" s="127"/>
      <c r="I49" s="128">
        <v>1</v>
      </c>
      <c r="J49" s="126">
        <v>640</v>
      </c>
      <c r="K49" s="113">
        <v>27</v>
      </c>
      <c r="L49" s="114">
        <v>2</v>
      </c>
      <c r="M49" s="114">
        <v>4</v>
      </c>
      <c r="N49" s="129">
        <v>5</v>
      </c>
      <c r="O49" s="129" t="e">
        <f>#REF!*2*1.1</f>
        <v>#REF!</v>
      </c>
      <c r="P49" s="114">
        <f t="shared" si="1"/>
        <v>64</v>
      </c>
      <c r="Q49" s="114">
        <v>7</v>
      </c>
      <c r="R49" s="114">
        <f t="shared" si="13"/>
        <v>14</v>
      </c>
      <c r="S49" s="114">
        <f t="shared" si="14"/>
        <v>5</v>
      </c>
      <c r="T49" s="114">
        <v>6</v>
      </c>
      <c r="U49" s="114">
        <v>4</v>
      </c>
      <c r="V49" s="114">
        <v>4</v>
      </c>
      <c r="W49" s="115">
        <f t="shared" si="15"/>
        <v>2556</v>
      </c>
      <c r="X49" s="115">
        <f t="shared" si="16"/>
        <v>2556</v>
      </c>
      <c r="Y49" s="115">
        <f t="shared" si="17"/>
        <v>2556</v>
      </c>
      <c r="Z49" s="115">
        <f t="shared" si="18"/>
        <v>2556</v>
      </c>
      <c r="AA49" s="130">
        <f t="shared" si="8"/>
        <v>32</v>
      </c>
      <c r="AB49" s="115">
        <f t="shared" si="19"/>
        <v>119</v>
      </c>
      <c r="AC49" s="131">
        <v>500</v>
      </c>
      <c r="AD49" s="115">
        <f t="shared" si="10"/>
        <v>2556</v>
      </c>
      <c r="AE49" s="130">
        <f t="shared" si="11"/>
        <v>2100</v>
      </c>
      <c r="AF49" s="116">
        <f t="shared" si="12"/>
        <v>87.5</v>
      </c>
    </row>
    <row r="50" spans="1:32" ht="26.1" customHeight="1" x14ac:dyDescent="0.2">
      <c r="A50" s="105">
        <f>SUBTOTAL(3,$B$15:B50)</f>
        <v>36</v>
      </c>
      <c r="B50" s="106" t="s">
        <v>279</v>
      </c>
      <c r="C50" s="126">
        <v>480</v>
      </c>
      <c r="D50" s="113">
        <v>21</v>
      </c>
      <c r="E50" s="113">
        <v>359</v>
      </c>
      <c r="F50" s="127">
        <v>68</v>
      </c>
      <c r="G50" s="127">
        <v>15</v>
      </c>
      <c r="H50" s="127"/>
      <c r="I50" s="128"/>
      <c r="J50" s="126">
        <v>480</v>
      </c>
      <c r="K50" s="113">
        <v>21</v>
      </c>
      <c r="L50" s="114">
        <v>2</v>
      </c>
      <c r="M50" s="114">
        <v>4</v>
      </c>
      <c r="N50" s="129">
        <v>5</v>
      </c>
      <c r="O50" s="129" t="e">
        <f>#REF!*2*1.1</f>
        <v>#REF!</v>
      </c>
      <c r="P50" s="114">
        <f t="shared" si="1"/>
        <v>52</v>
      </c>
      <c r="Q50" s="114">
        <v>7</v>
      </c>
      <c r="R50" s="114">
        <f t="shared" si="13"/>
        <v>12</v>
      </c>
      <c r="S50" s="114">
        <f t="shared" si="14"/>
        <v>5</v>
      </c>
      <c r="T50" s="114">
        <v>6</v>
      </c>
      <c r="U50" s="114">
        <v>4</v>
      </c>
      <c r="V50" s="114">
        <v>4</v>
      </c>
      <c r="W50" s="115">
        <f t="shared" si="15"/>
        <v>1920</v>
      </c>
      <c r="X50" s="115">
        <f t="shared" si="16"/>
        <v>1920</v>
      </c>
      <c r="Y50" s="115">
        <f t="shared" si="17"/>
        <v>1920</v>
      </c>
      <c r="Z50" s="115">
        <f t="shared" si="18"/>
        <v>1920</v>
      </c>
      <c r="AA50" s="130">
        <f t="shared" si="8"/>
        <v>25</v>
      </c>
      <c r="AB50" s="115">
        <f t="shared" si="19"/>
        <v>92</v>
      </c>
      <c r="AC50" s="131">
        <v>400</v>
      </c>
      <c r="AD50" s="115">
        <f t="shared" si="10"/>
        <v>1920</v>
      </c>
      <c r="AE50" s="130">
        <f t="shared" si="11"/>
        <v>1600</v>
      </c>
      <c r="AF50" s="116">
        <f t="shared" si="12"/>
        <v>66.666666666666671</v>
      </c>
    </row>
    <row r="51" spans="1:32" ht="26.1" customHeight="1" x14ac:dyDescent="0.2">
      <c r="A51" s="105">
        <f>SUBTOTAL(3,$B$15:B51)</f>
        <v>37</v>
      </c>
      <c r="B51" s="106" t="s">
        <v>127</v>
      </c>
      <c r="C51" s="126">
        <v>308</v>
      </c>
      <c r="D51" s="113">
        <v>14</v>
      </c>
      <c r="E51" s="113">
        <v>238</v>
      </c>
      <c r="F51" s="127">
        <v>51</v>
      </c>
      <c r="G51" s="127">
        <v>10</v>
      </c>
      <c r="H51" s="127"/>
      <c r="I51" s="128"/>
      <c r="J51" s="126">
        <v>308</v>
      </c>
      <c r="K51" s="113">
        <v>14</v>
      </c>
      <c r="L51" s="114">
        <v>2</v>
      </c>
      <c r="M51" s="114">
        <v>4</v>
      </c>
      <c r="N51" s="129">
        <v>5</v>
      </c>
      <c r="O51" s="129" t="e">
        <f>#REF!*2*1.1</f>
        <v>#REF!</v>
      </c>
      <c r="P51" s="114">
        <f t="shared" si="1"/>
        <v>38</v>
      </c>
      <c r="Q51" s="114">
        <v>7</v>
      </c>
      <c r="R51" s="114">
        <f t="shared" si="13"/>
        <v>9</v>
      </c>
      <c r="S51" s="114">
        <f t="shared" si="14"/>
        <v>4</v>
      </c>
      <c r="T51" s="114">
        <v>6</v>
      </c>
      <c r="U51" s="114">
        <v>4</v>
      </c>
      <c r="V51" s="114">
        <v>4</v>
      </c>
      <c r="W51" s="115">
        <f t="shared" si="15"/>
        <v>1232</v>
      </c>
      <c r="X51" s="115">
        <f t="shared" si="16"/>
        <v>1232</v>
      </c>
      <c r="Y51" s="115">
        <f t="shared" si="17"/>
        <v>1232</v>
      </c>
      <c r="Z51" s="115">
        <f t="shared" si="18"/>
        <v>1232</v>
      </c>
      <c r="AA51" s="130">
        <f t="shared" si="8"/>
        <v>17</v>
      </c>
      <c r="AB51" s="115">
        <f t="shared" si="19"/>
        <v>62</v>
      </c>
      <c r="AC51" s="131">
        <v>200</v>
      </c>
      <c r="AD51" s="115">
        <f t="shared" si="10"/>
        <v>1232</v>
      </c>
      <c r="AE51" s="130">
        <f t="shared" si="11"/>
        <v>1000</v>
      </c>
      <c r="AF51" s="116">
        <f t="shared" si="12"/>
        <v>41.666666666666664</v>
      </c>
    </row>
    <row r="52" spans="1:32" ht="26.1" customHeight="1" x14ac:dyDescent="0.2">
      <c r="A52" s="105">
        <f>SUBTOTAL(3,$B$15:B52)</f>
        <v>38</v>
      </c>
      <c r="B52" s="106" t="s">
        <v>130</v>
      </c>
      <c r="C52" s="126">
        <v>427</v>
      </c>
      <c r="D52" s="113">
        <v>18</v>
      </c>
      <c r="E52" s="113">
        <v>428</v>
      </c>
      <c r="F52" s="127">
        <v>88</v>
      </c>
      <c r="G52" s="127">
        <v>18</v>
      </c>
      <c r="H52" s="127"/>
      <c r="I52" s="128"/>
      <c r="J52" s="126">
        <v>414</v>
      </c>
      <c r="K52" s="113">
        <v>18</v>
      </c>
      <c r="L52" s="114">
        <v>2</v>
      </c>
      <c r="M52" s="114">
        <v>4</v>
      </c>
      <c r="N52" s="129">
        <v>5</v>
      </c>
      <c r="O52" s="129">
        <v>40</v>
      </c>
      <c r="P52" s="114">
        <f t="shared" si="1"/>
        <v>46</v>
      </c>
      <c r="Q52" s="114">
        <v>8</v>
      </c>
      <c r="R52" s="114">
        <f t="shared" si="13"/>
        <v>11</v>
      </c>
      <c r="S52" s="114">
        <f t="shared" si="14"/>
        <v>4</v>
      </c>
      <c r="T52" s="114">
        <v>6</v>
      </c>
      <c r="U52" s="114">
        <v>4</v>
      </c>
      <c r="V52" s="114">
        <v>4</v>
      </c>
      <c r="W52" s="115">
        <f t="shared" si="15"/>
        <v>1708</v>
      </c>
      <c r="X52" s="115">
        <f t="shared" si="16"/>
        <v>1708</v>
      </c>
      <c r="Y52" s="115">
        <f t="shared" si="17"/>
        <v>1708</v>
      </c>
      <c r="Z52" s="115">
        <f t="shared" si="18"/>
        <v>1708</v>
      </c>
      <c r="AA52" s="130">
        <f t="shared" si="8"/>
        <v>22</v>
      </c>
      <c r="AB52" s="115">
        <f t="shared" si="19"/>
        <v>79</v>
      </c>
      <c r="AC52" s="131">
        <v>300</v>
      </c>
      <c r="AD52" s="115">
        <f t="shared" si="10"/>
        <v>1708</v>
      </c>
      <c r="AE52" s="130">
        <f t="shared" si="11"/>
        <v>1400</v>
      </c>
      <c r="AF52" s="116">
        <f t="shared" si="12"/>
        <v>58.333333333333336</v>
      </c>
    </row>
    <row r="53" spans="1:32" ht="26.1" customHeight="1" x14ac:dyDescent="0.2">
      <c r="A53" s="105">
        <f>SUBTOTAL(3,$B$15:B53)</f>
        <v>39</v>
      </c>
      <c r="B53" s="108" t="s">
        <v>133</v>
      </c>
      <c r="C53" s="126">
        <v>367</v>
      </c>
      <c r="D53" s="113">
        <v>17</v>
      </c>
      <c r="E53" s="113">
        <v>287</v>
      </c>
      <c r="F53" s="127">
        <v>55</v>
      </c>
      <c r="G53" s="127">
        <v>22</v>
      </c>
      <c r="H53" s="127">
        <v>11</v>
      </c>
      <c r="I53" s="128">
        <v>6</v>
      </c>
      <c r="J53" s="126">
        <v>296</v>
      </c>
      <c r="K53" s="113">
        <v>14</v>
      </c>
      <c r="L53" s="114">
        <v>2</v>
      </c>
      <c r="M53" s="114">
        <v>4</v>
      </c>
      <c r="N53" s="129">
        <v>5</v>
      </c>
      <c r="O53" s="129" t="e">
        <f>#REF!*2*1.1</f>
        <v>#REF!</v>
      </c>
      <c r="P53" s="114">
        <f t="shared" si="1"/>
        <v>44</v>
      </c>
      <c r="Q53" s="114">
        <v>11</v>
      </c>
      <c r="R53" s="114">
        <f t="shared" si="13"/>
        <v>10</v>
      </c>
      <c r="S53" s="114">
        <f t="shared" si="14"/>
        <v>4</v>
      </c>
      <c r="T53" s="114">
        <v>6</v>
      </c>
      <c r="U53" s="114">
        <v>4</v>
      </c>
      <c r="V53" s="114">
        <v>4</v>
      </c>
      <c r="W53" s="115">
        <f t="shared" si="15"/>
        <v>1468</v>
      </c>
      <c r="X53" s="115">
        <f t="shared" si="16"/>
        <v>1468</v>
      </c>
      <c r="Y53" s="115">
        <f t="shared" si="17"/>
        <v>1468</v>
      </c>
      <c r="Z53" s="115">
        <f t="shared" si="18"/>
        <v>1468</v>
      </c>
      <c r="AA53" s="130">
        <f t="shared" si="8"/>
        <v>20</v>
      </c>
      <c r="AB53" s="115">
        <f t="shared" si="19"/>
        <v>75</v>
      </c>
      <c r="AC53" s="131">
        <v>300</v>
      </c>
      <c r="AD53" s="115">
        <f t="shared" si="10"/>
        <v>1468</v>
      </c>
      <c r="AE53" s="130">
        <f t="shared" si="11"/>
        <v>1200</v>
      </c>
      <c r="AF53" s="116">
        <f t="shared" si="12"/>
        <v>50</v>
      </c>
    </row>
    <row r="54" spans="1:32" ht="26.1" customHeight="1" x14ac:dyDescent="0.2">
      <c r="A54" s="105">
        <f>SUBTOTAL(3,$B$15:B54)</f>
        <v>40</v>
      </c>
      <c r="B54" s="106" t="s">
        <v>135</v>
      </c>
      <c r="C54" s="126">
        <v>222</v>
      </c>
      <c r="D54" s="113">
        <v>11</v>
      </c>
      <c r="E54" s="113">
        <v>610</v>
      </c>
      <c r="F54" s="127">
        <v>113</v>
      </c>
      <c r="G54" s="127">
        <v>26</v>
      </c>
      <c r="H54" s="127"/>
      <c r="I54" s="128"/>
      <c r="J54" s="126">
        <v>211</v>
      </c>
      <c r="K54" s="113">
        <v>10</v>
      </c>
      <c r="L54" s="114">
        <v>2</v>
      </c>
      <c r="M54" s="114">
        <v>4</v>
      </c>
      <c r="N54" s="129">
        <v>5</v>
      </c>
      <c r="O54" s="129">
        <v>57</v>
      </c>
      <c r="P54" s="114">
        <f t="shared" si="1"/>
        <v>32</v>
      </c>
      <c r="Q54" s="114">
        <v>10</v>
      </c>
      <c r="R54" s="114">
        <f t="shared" si="13"/>
        <v>8</v>
      </c>
      <c r="S54" s="114">
        <f t="shared" si="14"/>
        <v>4</v>
      </c>
      <c r="T54" s="114">
        <v>6</v>
      </c>
      <c r="U54" s="114">
        <v>4</v>
      </c>
      <c r="V54" s="114">
        <v>4</v>
      </c>
      <c r="W54" s="115">
        <f t="shared" si="15"/>
        <v>888</v>
      </c>
      <c r="X54" s="115">
        <f t="shared" si="16"/>
        <v>888</v>
      </c>
      <c r="Y54" s="115">
        <f t="shared" si="17"/>
        <v>888</v>
      </c>
      <c r="Z54" s="115">
        <f t="shared" si="18"/>
        <v>888</v>
      </c>
      <c r="AA54" s="130">
        <f t="shared" si="8"/>
        <v>13</v>
      </c>
      <c r="AB54" s="115">
        <f t="shared" si="19"/>
        <v>48</v>
      </c>
      <c r="AC54" s="131">
        <v>200</v>
      </c>
      <c r="AD54" s="115">
        <f t="shared" si="10"/>
        <v>888</v>
      </c>
      <c r="AE54" s="130">
        <f t="shared" si="11"/>
        <v>700</v>
      </c>
      <c r="AF54" s="116">
        <f t="shared" si="12"/>
        <v>29.166666666666668</v>
      </c>
    </row>
    <row r="55" spans="1:32" ht="26.1" customHeight="1" x14ac:dyDescent="0.2">
      <c r="A55" s="105">
        <f>SUBTOTAL(3,$B$15:B55)</f>
        <v>41</v>
      </c>
      <c r="B55" s="106" t="s">
        <v>138</v>
      </c>
      <c r="C55" s="126">
        <v>460</v>
      </c>
      <c r="D55" s="113">
        <v>20</v>
      </c>
      <c r="E55" s="113">
        <v>341</v>
      </c>
      <c r="F55" s="127">
        <v>70</v>
      </c>
      <c r="G55" s="127">
        <v>15</v>
      </c>
      <c r="H55" s="127"/>
      <c r="I55" s="128"/>
      <c r="J55" s="126">
        <v>452</v>
      </c>
      <c r="K55" s="113">
        <v>19</v>
      </c>
      <c r="L55" s="114">
        <v>2</v>
      </c>
      <c r="M55" s="114">
        <v>4</v>
      </c>
      <c r="N55" s="129">
        <v>5</v>
      </c>
      <c r="O55" s="129" t="e">
        <f>#REF!*2*1.1</f>
        <v>#REF!</v>
      </c>
      <c r="P55" s="114">
        <f t="shared" si="1"/>
        <v>50</v>
      </c>
      <c r="Q55" s="114">
        <v>6</v>
      </c>
      <c r="R55" s="114">
        <f t="shared" si="13"/>
        <v>11</v>
      </c>
      <c r="S55" s="114">
        <f t="shared" si="14"/>
        <v>5</v>
      </c>
      <c r="T55" s="114">
        <v>6</v>
      </c>
      <c r="U55" s="114">
        <v>4</v>
      </c>
      <c r="V55" s="114">
        <v>4</v>
      </c>
      <c r="W55" s="115">
        <f t="shared" si="15"/>
        <v>1840</v>
      </c>
      <c r="X55" s="115">
        <f t="shared" si="16"/>
        <v>1840</v>
      </c>
      <c r="Y55" s="115">
        <f t="shared" si="17"/>
        <v>1840</v>
      </c>
      <c r="Z55" s="115">
        <f t="shared" si="18"/>
        <v>1840</v>
      </c>
      <c r="AA55" s="130">
        <f t="shared" si="8"/>
        <v>24</v>
      </c>
      <c r="AB55" s="115">
        <f t="shared" si="19"/>
        <v>88</v>
      </c>
      <c r="AC55" s="131">
        <v>400</v>
      </c>
      <c r="AD55" s="115">
        <f t="shared" si="10"/>
        <v>1840</v>
      </c>
      <c r="AE55" s="130">
        <f t="shared" si="11"/>
        <v>1500</v>
      </c>
      <c r="AF55" s="116">
        <f t="shared" si="12"/>
        <v>62.5</v>
      </c>
    </row>
    <row r="56" spans="1:32" ht="26.1" customHeight="1" x14ac:dyDescent="0.2">
      <c r="A56" s="105">
        <f>SUBTOTAL(3,$B$15:B56)</f>
        <v>42</v>
      </c>
      <c r="B56" s="107" t="s">
        <v>296</v>
      </c>
      <c r="C56" s="115">
        <v>801</v>
      </c>
      <c r="D56" s="115">
        <v>34</v>
      </c>
      <c r="E56" s="123"/>
      <c r="F56" s="123"/>
      <c r="G56" s="123"/>
      <c r="H56" s="123"/>
      <c r="I56" s="123"/>
      <c r="J56" s="115">
        <v>779</v>
      </c>
      <c r="K56" s="115">
        <v>34</v>
      </c>
      <c r="L56" s="114">
        <v>2</v>
      </c>
      <c r="M56" s="114">
        <v>4</v>
      </c>
      <c r="N56" s="129">
        <v>5</v>
      </c>
      <c r="O56" s="115"/>
      <c r="P56" s="114">
        <f t="shared" si="1"/>
        <v>78</v>
      </c>
      <c r="Q56" s="115"/>
      <c r="R56" s="114">
        <f t="shared" si="13"/>
        <v>16</v>
      </c>
      <c r="S56" s="114">
        <f t="shared" si="14"/>
        <v>5</v>
      </c>
      <c r="T56" s="114">
        <v>6</v>
      </c>
      <c r="U56" s="114">
        <v>4</v>
      </c>
      <c r="V56" s="114">
        <v>4</v>
      </c>
      <c r="W56" s="115">
        <f t="shared" si="15"/>
        <v>3204</v>
      </c>
      <c r="X56" s="115">
        <f t="shared" si="16"/>
        <v>3204</v>
      </c>
      <c r="Y56" s="115">
        <f t="shared" si="17"/>
        <v>3204</v>
      </c>
      <c r="Z56" s="115">
        <f t="shared" si="18"/>
        <v>3204</v>
      </c>
      <c r="AA56" s="130">
        <f t="shared" si="8"/>
        <v>41</v>
      </c>
      <c r="AB56" s="115">
        <f t="shared" si="19"/>
        <v>150</v>
      </c>
      <c r="AC56" s="131">
        <v>600</v>
      </c>
      <c r="AD56" s="115">
        <f t="shared" si="10"/>
        <v>3204</v>
      </c>
      <c r="AE56" s="130">
        <f t="shared" si="11"/>
        <v>2600</v>
      </c>
      <c r="AF56" s="116">
        <f t="shared" si="12"/>
        <v>108.33333333333333</v>
      </c>
    </row>
    <row r="57" spans="1:32" ht="26.1" customHeight="1" x14ac:dyDescent="0.2">
      <c r="A57" s="105">
        <f>SUBTOTAL(3,$B$15:B57)</f>
        <v>43</v>
      </c>
      <c r="B57" s="107" t="s">
        <v>297</v>
      </c>
      <c r="C57" s="115">
        <v>776</v>
      </c>
      <c r="D57" s="115">
        <v>33</v>
      </c>
      <c r="E57" s="123"/>
      <c r="F57" s="123"/>
      <c r="G57" s="123"/>
      <c r="H57" s="123"/>
      <c r="I57" s="123"/>
      <c r="J57" s="115">
        <v>760</v>
      </c>
      <c r="K57" s="115">
        <v>33</v>
      </c>
      <c r="L57" s="114">
        <v>2</v>
      </c>
      <c r="M57" s="114">
        <v>4</v>
      </c>
      <c r="N57" s="129">
        <v>5</v>
      </c>
      <c r="O57" s="115"/>
      <c r="P57" s="114">
        <f t="shared" si="1"/>
        <v>76</v>
      </c>
      <c r="Q57" s="115"/>
      <c r="R57" s="114">
        <f t="shared" si="13"/>
        <v>16</v>
      </c>
      <c r="S57" s="114">
        <f t="shared" si="14"/>
        <v>5</v>
      </c>
      <c r="T57" s="114">
        <v>6</v>
      </c>
      <c r="U57" s="114">
        <v>4</v>
      </c>
      <c r="V57" s="114">
        <v>4</v>
      </c>
      <c r="W57" s="115">
        <f t="shared" si="15"/>
        <v>3104</v>
      </c>
      <c r="X57" s="115">
        <f t="shared" si="16"/>
        <v>3104</v>
      </c>
      <c r="Y57" s="115">
        <f t="shared" si="17"/>
        <v>3104</v>
      </c>
      <c r="Z57" s="115">
        <f t="shared" si="18"/>
        <v>3104</v>
      </c>
      <c r="AA57" s="130">
        <f t="shared" si="8"/>
        <v>40</v>
      </c>
      <c r="AB57" s="115">
        <f t="shared" si="19"/>
        <v>145</v>
      </c>
      <c r="AC57" s="131">
        <v>600</v>
      </c>
      <c r="AD57" s="115">
        <f t="shared" si="10"/>
        <v>3104</v>
      </c>
      <c r="AE57" s="130">
        <f t="shared" si="11"/>
        <v>2600</v>
      </c>
      <c r="AF57" s="116">
        <f t="shared" si="12"/>
        <v>108.33333333333333</v>
      </c>
    </row>
    <row r="58" spans="1:32" ht="26.1" customHeight="1" x14ac:dyDescent="0.2">
      <c r="A58" s="105">
        <f>SUBTOTAL(3,$B$15:B58)</f>
        <v>44</v>
      </c>
      <c r="B58" s="107" t="s">
        <v>298</v>
      </c>
      <c r="C58" s="115">
        <v>779</v>
      </c>
      <c r="D58" s="115">
        <v>33</v>
      </c>
      <c r="E58" s="123"/>
      <c r="F58" s="123"/>
      <c r="G58" s="123"/>
      <c r="H58" s="123"/>
      <c r="I58" s="123"/>
      <c r="J58" s="115">
        <v>781</v>
      </c>
      <c r="K58" s="115">
        <v>34</v>
      </c>
      <c r="L58" s="114">
        <v>2</v>
      </c>
      <c r="M58" s="114">
        <v>4</v>
      </c>
      <c r="N58" s="129">
        <v>5</v>
      </c>
      <c r="O58" s="115"/>
      <c r="P58" s="114">
        <f t="shared" si="1"/>
        <v>76</v>
      </c>
      <c r="Q58" s="115"/>
      <c r="R58" s="114">
        <f t="shared" si="13"/>
        <v>16</v>
      </c>
      <c r="S58" s="114">
        <f t="shared" si="14"/>
        <v>5</v>
      </c>
      <c r="T58" s="114">
        <v>6</v>
      </c>
      <c r="U58" s="114">
        <v>4</v>
      </c>
      <c r="V58" s="114">
        <v>4</v>
      </c>
      <c r="W58" s="115">
        <f t="shared" si="15"/>
        <v>3116</v>
      </c>
      <c r="X58" s="115">
        <f t="shared" si="16"/>
        <v>3116</v>
      </c>
      <c r="Y58" s="115">
        <f t="shared" si="17"/>
        <v>3116</v>
      </c>
      <c r="Z58" s="115">
        <f t="shared" si="18"/>
        <v>3116</v>
      </c>
      <c r="AA58" s="130">
        <f t="shared" si="8"/>
        <v>40</v>
      </c>
      <c r="AB58" s="115">
        <f t="shared" si="19"/>
        <v>145</v>
      </c>
      <c r="AC58" s="131">
        <v>600</v>
      </c>
      <c r="AD58" s="115">
        <f t="shared" si="10"/>
        <v>3116</v>
      </c>
      <c r="AE58" s="130">
        <f t="shared" si="11"/>
        <v>2600</v>
      </c>
      <c r="AF58" s="116">
        <f t="shared" si="12"/>
        <v>108.33333333333333</v>
      </c>
    </row>
    <row r="59" spans="1:32" ht="26.1" customHeight="1" x14ac:dyDescent="0.2">
      <c r="A59" s="105">
        <f>SUBTOTAL(3,$B$15:B59)</f>
        <v>45</v>
      </c>
      <c r="B59" s="107" t="s">
        <v>150</v>
      </c>
      <c r="C59" s="115">
        <v>454</v>
      </c>
      <c r="D59" s="115">
        <v>20</v>
      </c>
      <c r="E59" s="123"/>
      <c r="F59" s="123"/>
      <c r="G59" s="123"/>
      <c r="H59" s="123"/>
      <c r="I59" s="123"/>
      <c r="J59" s="115">
        <v>399</v>
      </c>
      <c r="K59" s="115">
        <v>18</v>
      </c>
      <c r="L59" s="114">
        <v>2</v>
      </c>
      <c r="M59" s="114">
        <v>4</v>
      </c>
      <c r="N59" s="129">
        <v>5</v>
      </c>
      <c r="O59" s="115"/>
      <c r="P59" s="114">
        <f t="shared" si="1"/>
        <v>50</v>
      </c>
      <c r="Q59" s="115"/>
      <c r="R59" s="114">
        <f t="shared" si="13"/>
        <v>11</v>
      </c>
      <c r="S59" s="114">
        <f t="shared" si="14"/>
        <v>5</v>
      </c>
      <c r="T59" s="114">
        <v>6</v>
      </c>
      <c r="U59" s="114">
        <v>4</v>
      </c>
      <c r="V59" s="114">
        <v>4</v>
      </c>
      <c r="W59" s="115">
        <f t="shared" si="15"/>
        <v>1816</v>
      </c>
      <c r="X59" s="115">
        <f t="shared" si="16"/>
        <v>1816</v>
      </c>
      <c r="Y59" s="115">
        <f t="shared" si="17"/>
        <v>1816</v>
      </c>
      <c r="Z59" s="115">
        <f t="shared" si="18"/>
        <v>1816</v>
      </c>
      <c r="AA59" s="130">
        <f t="shared" si="8"/>
        <v>24</v>
      </c>
      <c r="AB59" s="115">
        <f t="shared" si="19"/>
        <v>88</v>
      </c>
      <c r="AC59" s="131">
        <v>400</v>
      </c>
      <c r="AD59" s="115">
        <f t="shared" si="10"/>
        <v>1816</v>
      </c>
      <c r="AE59" s="130">
        <f t="shared" si="11"/>
        <v>1500</v>
      </c>
      <c r="AF59" s="116">
        <f t="shared" si="12"/>
        <v>62.5</v>
      </c>
    </row>
    <row r="60" spans="1:32" ht="26.1" customHeight="1" x14ac:dyDescent="0.2">
      <c r="A60" s="105">
        <f>SUBTOTAL(3,$B$15:B60)</f>
        <v>46</v>
      </c>
      <c r="B60" s="107" t="s">
        <v>152</v>
      </c>
      <c r="C60" s="115">
        <v>395</v>
      </c>
      <c r="D60" s="115">
        <v>18</v>
      </c>
      <c r="E60" s="123"/>
      <c r="F60" s="123"/>
      <c r="G60" s="123"/>
      <c r="H60" s="123"/>
      <c r="I60" s="123"/>
      <c r="J60" s="115">
        <v>396</v>
      </c>
      <c r="K60" s="115">
        <v>18</v>
      </c>
      <c r="L60" s="114">
        <v>2</v>
      </c>
      <c r="M60" s="114">
        <v>4</v>
      </c>
      <c r="N60" s="129">
        <v>5</v>
      </c>
      <c r="O60" s="115"/>
      <c r="P60" s="114">
        <f t="shared" si="1"/>
        <v>46</v>
      </c>
      <c r="Q60" s="115"/>
      <c r="R60" s="114">
        <f t="shared" si="13"/>
        <v>11</v>
      </c>
      <c r="S60" s="114">
        <f t="shared" si="14"/>
        <v>4</v>
      </c>
      <c r="T60" s="114">
        <v>6</v>
      </c>
      <c r="U60" s="114">
        <v>4</v>
      </c>
      <c r="V60" s="114">
        <v>4</v>
      </c>
      <c r="W60" s="115">
        <f t="shared" si="15"/>
        <v>1580</v>
      </c>
      <c r="X60" s="115">
        <f t="shared" si="16"/>
        <v>1580</v>
      </c>
      <c r="Y60" s="115">
        <f t="shared" si="17"/>
        <v>1580</v>
      </c>
      <c r="Z60" s="115">
        <f t="shared" si="18"/>
        <v>1580</v>
      </c>
      <c r="AA60" s="130">
        <f t="shared" si="8"/>
        <v>22</v>
      </c>
      <c r="AB60" s="115">
        <f t="shared" si="19"/>
        <v>79</v>
      </c>
      <c r="AC60" s="131">
        <v>300</v>
      </c>
      <c r="AD60" s="115">
        <f t="shared" si="10"/>
        <v>1580</v>
      </c>
      <c r="AE60" s="130">
        <f t="shared" si="11"/>
        <v>1300</v>
      </c>
      <c r="AF60" s="116">
        <f t="shared" si="12"/>
        <v>54.166666666666664</v>
      </c>
    </row>
    <row r="61" spans="1:32" ht="26.1" customHeight="1" x14ac:dyDescent="0.2">
      <c r="A61" s="105">
        <f>SUBTOTAL(3,$B$15:B61)</f>
        <v>47</v>
      </c>
      <c r="B61" s="107" t="s">
        <v>154</v>
      </c>
      <c r="C61" s="115">
        <v>628</v>
      </c>
      <c r="D61" s="115">
        <v>28</v>
      </c>
      <c r="E61" s="123"/>
      <c r="F61" s="123"/>
      <c r="G61" s="123"/>
      <c r="H61" s="123"/>
      <c r="I61" s="123"/>
      <c r="J61" s="115">
        <v>629</v>
      </c>
      <c r="K61" s="115">
        <v>28</v>
      </c>
      <c r="L61" s="114">
        <v>2</v>
      </c>
      <c r="M61" s="114">
        <v>4</v>
      </c>
      <c r="N61" s="129">
        <v>5</v>
      </c>
      <c r="O61" s="115"/>
      <c r="P61" s="114">
        <f t="shared" si="1"/>
        <v>66</v>
      </c>
      <c r="Q61" s="115"/>
      <c r="R61" s="114">
        <f t="shared" si="13"/>
        <v>14</v>
      </c>
      <c r="S61" s="114">
        <f t="shared" si="14"/>
        <v>5</v>
      </c>
      <c r="T61" s="114">
        <v>6</v>
      </c>
      <c r="U61" s="114">
        <v>4</v>
      </c>
      <c r="V61" s="114">
        <v>4</v>
      </c>
      <c r="W61" s="115">
        <f t="shared" si="15"/>
        <v>2512</v>
      </c>
      <c r="X61" s="115">
        <f t="shared" si="16"/>
        <v>2512</v>
      </c>
      <c r="Y61" s="115">
        <f t="shared" si="17"/>
        <v>2512</v>
      </c>
      <c r="Z61" s="115">
        <f t="shared" si="18"/>
        <v>2512</v>
      </c>
      <c r="AA61" s="130">
        <f t="shared" si="8"/>
        <v>34</v>
      </c>
      <c r="AB61" s="115">
        <f t="shared" si="19"/>
        <v>123</v>
      </c>
      <c r="AC61" s="131">
        <v>500</v>
      </c>
      <c r="AD61" s="115">
        <f t="shared" si="10"/>
        <v>2512</v>
      </c>
      <c r="AE61" s="130">
        <f t="shared" si="11"/>
        <v>2100</v>
      </c>
      <c r="AF61" s="116">
        <f t="shared" si="12"/>
        <v>87.5</v>
      </c>
    </row>
    <row r="62" spans="1:32" ht="26.1" customHeight="1" x14ac:dyDescent="0.2">
      <c r="A62" s="105">
        <f>SUBTOTAL(3,$B$15:B62)</f>
        <v>48</v>
      </c>
      <c r="B62" s="107" t="s">
        <v>186</v>
      </c>
      <c r="C62" s="115">
        <v>330</v>
      </c>
      <c r="D62" s="115">
        <v>15</v>
      </c>
      <c r="E62" s="123"/>
      <c r="F62" s="123"/>
      <c r="G62" s="123"/>
      <c r="H62" s="123"/>
      <c r="I62" s="123"/>
      <c r="J62" s="115">
        <v>293</v>
      </c>
      <c r="K62" s="115">
        <v>14</v>
      </c>
      <c r="L62" s="114">
        <v>2</v>
      </c>
      <c r="M62" s="114">
        <v>4</v>
      </c>
      <c r="N62" s="129">
        <v>5</v>
      </c>
      <c r="O62" s="115"/>
      <c r="P62" s="114">
        <f t="shared" si="1"/>
        <v>40</v>
      </c>
      <c r="Q62" s="115"/>
      <c r="R62" s="114">
        <f>IF(MOD(D62,3)=0,D62/3+5,INT(D62/3)+5)</f>
        <v>10</v>
      </c>
      <c r="S62" s="114">
        <f>IF(D62&gt;=41,4+2,IF(D62&gt;=20,3+2,2+2))</f>
        <v>4</v>
      </c>
      <c r="T62" s="114">
        <v>6</v>
      </c>
      <c r="U62" s="114">
        <v>4</v>
      </c>
      <c r="V62" s="114">
        <v>4</v>
      </c>
      <c r="W62" s="115">
        <f>C62*4</f>
        <v>1320</v>
      </c>
      <c r="X62" s="115">
        <f>C62*4</f>
        <v>1320</v>
      </c>
      <c r="Y62" s="115">
        <f>C62*4</f>
        <v>1320</v>
      </c>
      <c r="Z62" s="115">
        <f>C62*4</f>
        <v>1320</v>
      </c>
      <c r="AA62" s="130">
        <f t="shared" si="8"/>
        <v>18</v>
      </c>
      <c r="AB62" s="115">
        <f>ROUND(D62*4.4,0)</f>
        <v>66</v>
      </c>
      <c r="AC62" s="131">
        <v>300</v>
      </c>
      <c r="AD62" s="115">
        <f t="shared" si="10"/>
        <v>1320</v>
      </c>
      <c r="AE62" s="130">
        <f t="shared" si="11"/>
        <v>1100</v>
      </c>
      <c r="AF62" s="116">
        <f t="shared" si="12"/>
        <v>45.833333333333336</v>
      </c>
    </row>
    <row r="63" spans="1:32" ht="26.1" customHeight="1" x14ac:dyDescent="0.2">
      <c r="A63" s="105">
        <f>SUBTOTAL(3,$B$15:B63)</f>
        <v>49</v>
      </c>
      <c r="B63" s="107" t="s">
        <v>155</v>
      </c>
      <c r="C63" s="115">
        <v>1172</v>
      </c>
      <c r="D63" s="115">
        <v>50</v>
      </c>
      <c r="E63" s="123"/>
      <c r="F63" s="123"/>
      <c r="G63" s="123"/>
      <c r="H63" s="123"/>
      <c r="I63" s="123"/>
      <c r="J63" s="115">
        <v>1172</v>
      </c>
      <c r="K63" s="115">
        <v>50</v>
      </c>
      <c r="L63" s="114">
        <v>2</v>
      </c>
      <c r="M63" s="114">
        <v>4</v>
      </c>
      <c r="N63" s="129">
        <v>5</v>
      </c>
      <c r="O63" s="115"/>
      <c r="P63" s="114">
        <f t="shared" si="1"/>
        <v>110</v>
      </c>
      <c r="Q63" s="115"/>
      <c r="R63" s="114">
        <f t="shared" si="13"/>
        <v>21</v>
      </c>
      <c r="S63" s="114">
        <f t="shared" si="14"/>
        <v>6</v>
      </c>
      <c r="T63" s="114">
        <v>6</v>
      </c>
      <c r="U63" s="114">
        <v>4</v>
      </c>
      <c r="V63" s="114">
        <v>4</v>
      </c>
      <c r="W63" s="115">
        <f t="shared" si="15"/>
        <v>4688</v>
      </c>
      <c r="X63" s="115">
        <f t="shared" si="16"/>
        <v>4688</v>
      </c>
      <c r="Y63" s="115">
        <f t="shared" si="17"/>
        <v>4688</v>
      </c>
      <c r="Z63" s="115">
        <f t="shared" si="18"/>
        <v>4688</v>
      </c>
      <c r="AA63" s="130">
        <f t="shared" si="8"/>
        <v>60</v>
      </c>
      <c r="AB63" s="115">
        <f t="shared" si="19"/>
        <v>220</v>
      </c>
      <c r="AC63" s="131">
        <v>900</v>
      </c>
      <c r="AD63" s="115">
        <f t="shared" si="10"/>
        <v>4688</v>
      </c>
      <c r="AE63" s="130">
        <f t="shared" si="11"/>
        <v>3900</v>
      </c>
      <c r="AF63" s="116">
        <f t="shared" si="12"/>
        <v>162.5</v>
      </c>
    </row>
    <row r="64" spans="1:32" ht="26.1" customHeight="1" x14ac:dyDescent="0.2">
      <c r="A64" s="105">
        <f>SUBTOTAL(3,$B$15:B64)</f>
        <v>50</v>
      </c>
      <c r="B64" s="107" t="s">
        <v>158</v>
      </c>
      <c r="C64" s="115">
        <v>663</v>
      </c>
      <c r="D64" s="115">
        <v>29</v>
      </c>
      <c r="E64" s="123"/>
      <c r="F64" s="123"/>
      <c r="G64" s="123"/>
      <c r="H64" s="123"/>
      <c r="I64" s="123"/>
      <c r="J64" s="115">
        <v>664</v>
      </c>
      <c r="K64" s="115">
        <v>29</v>
      </c>
      <c r="L64" s="114">
        <v>2</v>
      </c>
      <c r="M64" s="114">
        <v>4</v>
      </c>
      <c r="N64" s="129">
        <v>5</v>
      </c>
      <c r="O64" s="115"/>
      <c r="P64" s="114">
        <f t="shared" si="1"/>
        <v>68</v>
      </c>
      <c r="Q64" s="115"/>
      <c r="R64" s="114">
        <f t="shared" si="13"/>
        <v>14</v>
      </c>
      <c r="S64" s="114">
        <f t="shared" si="14"/>
        <v>5</v>
      </c>
      <c r="T64" s="114">
        <v>6</v>
      </c>
      <c r="U64" s="114">
        <v>4</v>
      </c>
      <c r="V64" s="114">
        <v>4</v>
      </c>
      <c r="W64" s="115">
        <f t="shared" si="15"/>
        <v>2652</v>
      </c>
      <c r="X64" s="115">
        <f t="shared" si="16"/>
        <v>2652</v>
      </c>
      <c r="Y64" s="115">
        <f t="shared" si="17"/>
        <v>2652</v>
      </c>
      <c r="Z64" s="115">
        <f t="shared" si="18"/>
        <v>2652</v>
      </c>
      <c r="AA64" s="130">
        <f t="shared" si="8"/>
        <v>35</v>
      </c>
      <c r="AB64" s="115">
        <f t="shared" si="19"/>
        <v>128</v>
      </c>
      <c r="AC64" s="131">
        <v>500</v>
      </c>
      <c r="AD64" s="115">
        <f t="shared" si="10"/>
        <v>2652</v>
      </c>
      <c r="AE64" s="130">
        <f t="shared" si="11"/>
        <v>2200</v>
      </c>
      <c r="AF64" s="116">
        <f t="shared" si="12"/>
        <v>91.666666666666671</v>
      </c>
    </row>
    <row r="65" spans="1:32" ht="26.1" customHeight="1" x14ac:dyDescent="0.2">
      <c r="A65" s="105">
        <f>SUBTOTAL(3,$B$15:B65)</f>
        <v>51</v>
      </c>
      <c r="B65" s="107" t="s">
        <v>159</v>
      </c>
      <c r="C65" s="115">
        <v>628</v>
      </c>
      <c r="D65" s="115">
        <v>27</v>
      </c>
      <c r="E65" s="123"/>
      <c r="F65" s="123"/>
      <c r="G65" s="123"/>
      <c r="H65" s="123"/>
      <c r="I65" s="123"/>
      <c r="J65" s="115">
        <v>630</v>
      </c>
      <c r="K65" s="115">
        <v>27</v>
      </c>
      <c r="L65" s="114">
        <v>2</v>
      </c>
      <c r="M65" s="114">
        <v>4</v>
      </c>
      <c r="N65" s="129">
        <v>5</v>
      </c>
      <c r="O65" s="115"/>
      <c r="P65" s="114">
        <f t="shared" si="1"/>
        <v>64</v>
      </c>
      <c r="Q65" s="115"/>
      <c r="R65" s="114">
        <f t="shared" si="13"/>
        <v>14</v>
      </c>
      <c r="S65" s="114">
        <f t="shared" si="14"/>
        <v>5</v>
      </c>
      <c r="T65" s="114">
        <v>6</v>
      </c>
      <c r="U65" s="114">
        <v>4</v>
      </c>
      <c r="V65" s="114">
        <v>4</v>
      </c>
      <c r="W65" s="115">
        <f t="shared" si="15"/>
        <v>2512</v>
      </c>
      <c r="X65" s="115">
        <f t="shared" si="16"/>
        <v>2512</v>
      </c>
      <c r="Y65" s="115">
        <f t="shared" si="17"/>
        <v>2512</v>
      </c>
      <c r="Z65" s="115">
        <f t="shared" si="18"/>
        <v>2512</v>
      </c>
      <c r="AA65" s="130">
        <f t="shared" si="8"/>
        <v>32</v>
      </c>
      <c r="AB65" s="115">
        <f t="shared" si="19"/>
        <v>119</v>
      </c>
      <c r="AC65" s="131">
        <v>500</v>
      </c>
      <c r="AD65" s="115">
        <f t="shared" si="10"/>
        <v>2512</v>
      </c>
      <c r="AE65" s="130">
        <f t="shared" si="11"/>
        <v>2100</v>
      </c>
      <c r="AF65" s="116">
        <f t="shared" si="12"/>
        <v>87.5</v>
      </c>
    </row>
    <row r="66" spans="1:32" ht="26.1" customHeight="1" x14ac:dyDescent="0.2">
      <c r="A66" s="105">
        <f>SUBTOTAL(3,$B$15:B66)</f>
        <v>52</v>
      </c>
      <c r="B66" s="107" t="s">
        <v>188</v>
      </c>
      <c r="C66" s="115">
        <v>710</v>
      </c>
      <c r="D66" s="115">
        <v>31</v>
      </c>
      <c r="E66" s="123"/>
      <c r="F66" s="123"/>
      <c r="G66" s="123"/>
      <c r="H66" s="123"/>
      <c r="I66" s="123"/>
      <c r="J66" s="115">
        <v>532</v>
      </c>
      <c r="K66" s="115">
        <v>24</v>
      </c>
      <c r="L66" s="114">
        <v>2</v>
      </c>
      <c r="M66" s="114">
        <v>4</v>
      </c>
      <c r="N66" s="129">
        <v>5</v>
      </c>
      <c r="O66" s="115"/>
      <c r="P66" s="114">
        <f t="shared" si="1"/>
        <v>72</v>
      </c>
      <c r="Q66" s="115"/>
      <c r="R66" s="114">
        <f>IF(MOD(D66,3)=0,D66/3+5,INT(D66/3)+5)</f>
        <v>15</v>
      </c>
      <c r="S66" s="114">
        <f>IF(D66&gt;=41,4+2,IF(D66&gt;=20,3+2,2+2))</f>
        <v>5</v>
      </c>
      <c r="T66" s="114">
        <v>6</v>
      </c>
      <c r="U66" s="114">
        <v>4</v>
      </c>
      <c r="V66" s="114">
        <v>4</v>
      </c>
      <c r="W66" s="115">
        <f>C66*4</f>
        <v>2840</v>
      </c>
      <c r="X66" s="115">
        <f>C66*4</f>
        <v>2840</v>
      </c>
      <c r="Y66" s="115">
        <f>C66*4</f>
        <v>2840</v>
      </c>
      <c r="Z66" s="115">
        <f>C66*4</f>
        <v>2840</v>
      </c>
      <c r="AA66" s="130">
        <f t="shared" si="8"/>
        <v>37</v>
      </c>
      <c r="AB66" s="115">
        <f>ROUND(D66*4.4,0)</f>
        <v>136</v>
      </c>
      <c r="AC66" s="131">
        <v>500</v>
      </c>
      <c r="AD66" s="115">
        <f t="shared" si="10"/>
        <v>2840</v>
      </c>
      <c r="AE66" s="130">
        <f t="shared" si="11"/>
        <v>2300</v>
      </c>
      <c r="AF66" s="116">
        <f t="shared" si="12"/>
        <v>95.833333333333329</v>
      </c>
    </row>
    <row r="67" spans="1:32" ht="26.1" customHeight="1" x14ac:dyDescent="0.2">
      <c r="A67" s="105">
        <f>SUBTOTAL(3,$B$15:B67)</f>
        <v>53</v>
      </c>
      <c r="B67" s="107" t="s">
        <v>190</v>
      </c>
      <c r="C67" s="115">
        <v>403</v>
      </c>
      <c r="D67" s="115">
        <v>18</v>
      </c>
      <c r="E67" s="123"/>
      <c r="F67" s="123"/>
      <c r="G67" s="123"/>
      <c r="H67" s="123"/>
      <c r="I67" s="123"/>
      <c r="J67" s="115">
        <v>404</v>
      </c>
      <c r="K67" s="115">
        <v>18</v>
      </c>
      <c r="L67" s="114">
        <v>2</v>
      </c>
      <c r="M67" s="114">
        <v>4</v>
      </c>
      <c r="N67" s="129">
        <v>5</v>
      </c>
      <c r="O67" s="115"/>
      <c r="P67" s="114">
        <f t="shared" si="1"/>
        <v>46</v>
      </c>
      <c r="Q67" s="115"/>
      <c r="R67" s="114">
        <f>IF(MOD(D67,3)=0,D67/3+5,INT(D67/3)+5)</f>
        <v>11</v>
      </c>
      <c r="S67" s="114">
        <f>IF(D67&gt;=41,4+2,IF(D67&gt;=20,3+2,2+2))</f>
        <v>4</v>
      </c>
      <c r="T67" s="114">
        <v>6</v>
      </c>
      <c r="U67" s="114">
        <v>4</v>
      </c>
      <c r="V67" s="114">
        <v>4</v>
      </c>
      <c r="W67" s="115">
        <f>C67*4</f>
        <v>1612</v>
      </c>
      <c r="X67" s="115">
        <f>C67*4</f>
        <v>1612</v>
      </c>
      <c r="Y67" s="115">
        <f>C67*4</f>
        <v>1612</v>
      </c>
      <c r="Z67" s="115">
        <f>C67*4</f>
        <v>1612</v>
      </c>
      <c r="AA67" s="130">
        <f t="shared" si="8"/>
        <v>22</v>
      </c>
      <c r="AB67" s="115">
        <f>ROUND(D67*4.4,0)</f>
        <v>79</v>
      </c>
      <c r="AC67" s="131">
        <v>300</v>
      </c>
      <c r="AD67" s="115">
        <f t="shared" si="10"/>
        <v>1612</v>
      </c>
      <c r="AE67" s="130">
        <f t="shared" si="11"/>
        <v>1300</v>
      </c>
      <c r="AF67" s="116">
        <f t="shared" si="12"/>
        <v>54.166666666666664</v>
      </c>
    </row>
    <row r="68" spans="1:32" ht="26.1" customHeight="1" x14ac:dyDescent="0.2">
      <c r="A68" s="105">
        <f>SUBTOTAL(3,$B$15:B68)</f>
        <v>54</v>
      </c>
      <c r="B68" s="107" t="s">
        <v>161</v>
      </c>
      <c r="C68" s="115">
        <v>346</v>
      </c>
      <c r="D68" s="115">
        <v>16</v>
      </c>
      <c r="E68" s="123"/>
      <c r="F68" s="123"/>
      <c r="G68" s="123"/>
      <c r="H68" s="123"/>
      <c r="I68" s="123"/>
      <c r="J68" s="115">
        <v>348</v>
      </c>
      <c r="K68" s="115">
        <v>16</v>
      </c>
      <c r="L68" s="114">
        <v>2</v>
      </c>
      <c r="M68" s="114">
        <v>4</v>
      </c>
      <c r="N68" s="129">
        <v>5</v>
      </c>
      <c r="O68" s="115"/>
      <c r="P68" s="114">
        <f t="shared" si="1"/>
        <v>42</v>
      </c>
      <c r="Q68" s="115"/>
      <c r="R68" s="114">
        <f t="shared" si="13"/>
        <v>10</v>
      </c>
      <c r="S68" s="114">
        <f t="shared" si="14"/>
        <v>4</v>
      </c>
      <c r="T68" s="114">
        <v>6</v>
      </c>
      <c r="U68" s="114">
        <v>4</v>
      </c>
      <c r="V68" s="114">
        <v>4</v>
      </c>
      <c r="W68" s="115">
        <f t="shared" si="15"/>
        <v>1384</v>
      </c>
      <c r="X68" s="115">
        <f t="shared" si="16"/>
        <v>1384</v>
      </c>
      <c r="Y68" s="115">
        <f t="shared" si="17"/>
        <v>1384</v>
      </c>
      <c r="Z68" s="115">
        <f t="shared" si="18"/>
        <v>1384</v>
      </c>
      <c r="AA68" s="130">
        <f t="shared" si="8"/>
        <v>19</v>
      </c>
      <c r="AB68" s="115">
        <f t="shared" si="19"/>
        <v>70</v>
      </c>
      <c r="AC68" s="131">
        <v>300</v>
      </c>
      <c r="AD68" s="115">
        <f t="shared" si="10"/>
        <v>1384</v>
      </c>
      <c r="AE68" s="130">
        <f t="shared" si="11"/>
        <v>1100</v>
      </c>
      <c r="AF68" s="116">
        <f t="shared" si="12"/>
        <v>45.833333333333336</v>
      </c>
    </row>
    <row r="69" spans="1:32" ht="26.1" customHeight="1" x14ac:dyDescent="0.2">
      <c r="A69" s="105">
        <f>SUBTOTAL(3,$B$15:B69)</f>
        <v>55</v>
      </c>
      <c r="B69" s="107" t="s">
        <v>163</v>
      </c>
      <c r="C69" s="115">
        <v>337</v>
      </c>
      <c r="D69" s="115">
        <v>16</v>
      </c>
      <c r="E69" s="123"/>
      <c r="F69" s="123"/>
      <c r="G69" s="123"/>
      <c r="H69" s="123"/>
      <c r="I69" s="123"/>
      <c r="J69" s="115">
        <v>337</v>
      </c>
      <c r="K69" s="115">
        <v>16</v>
      </c>
      <c r="L69" s="114">
        <v>2</v>
      </c>
      <c r="M69" s="114">
        <v>4</v>
      </c>
      <c r="N69" s="129">
        <v>5</v>
      </c>
      <c r="O69" s="115"/>
      <c r="P69" s="114">
        <f t="shared" si="1"/>
        <v>42</v>
      </c>
      <c r="Q69" s="115"/>
      <c r="R69" s="114">
        <f t="shared" si="13"/>
        <v>10</v>
      </c>
      <c r="S69" s="114">
        <f t="shared" si="14"/>
        <v>4</v>
      </c>
      <c r="T69" s="114">
        <v>6</v>
      </c>
      <c r="U69" s="114">
        <v>4</v>
      </c>
      <c r="V69" s="114">
        <v>4</v>
      </c>
      <c r="W69" s="115">
        <f t="shared" si="15"/>
        <v>1348</v>
      </c>
      <c r="X69" s="115">
        <f t="shared" si="16"/>
        <v>1348</v>
      </c>
      <c r="Y69" s="115">
        <f t="shared" si="17"/>
        <v>1348</v>
      </c>
      <c r="Z69" s="115">
        <f t="shared" si="18"/>
        <v>1348</v>
      </c>
      <c r="AA69" s="130">
        <f t="shared" si="8"/>
        <v>19</v>
      </c>
      <c r="AB69" s="115">
        <f t="shared" si="19"/>
        <v>70</v>
      </c>
      <c r="AC69" s="131">
        <v>300</v>
      </c>
      <c r="AD69" s="115">
        <f t="shared" si="10"/>
        <v>1348</v>
      </c>
      <c r="AE69" s="130">
        <f t="shared" si="11"/>
        <v>1100</v>
      </c>
      <c r="AF69" s="116">
        <f t="shared" si="12"/>
        <v>45.833333333333336</v>
      </c>
    </row>
    <row r="70" spans="1:32" ht="26.1" customHeight="1" x14ac:dyDescent="0.2">
      <c r="A70" s="105">
        <f>SUBTOTAL(3,$B$15:B70)</f>
        <v>56</v>
      </c>
      <c r="B70" s="107" t="s">
        <v>165</v>
      </c>
      <c r="C70" s="115">
        <v>515</v>
      </c>
      <c r="D70" s="115">
        <v>23</v>
      </c>
      <c r="E70" s="123"/>
      <c r="F70" s="123"/>
      <c r="G70" s="123"/>
      <c r="H70" s="123"/>
      <c r="I70" s="123"/>
      <c r="J70" s="115">
        <v>500</v>
      </c>
      <c r="K70" s="115">
        <v>22</v>
      </c>
      <c r="L70" s="114">
        <v>2</v>
      </c>
      <c r="M70" s="114">
        <v>4</v>
      </c>
      <c r="N70" s="129">
        <v>5</v>
      </c>
      <c r="O70" s="115"/>
      <c r="P70" s="114">
        <f t="shared" si="1"/>
        <v>56</v>
      </c>
      <c r="Q70" s="115"/>
      <c r="R70" s="114">
        <f t="shared" si="13"/>
        <v>12</v>
      </c>
      <c r="S70" s="114">
        <f t="shared" si="14"/>
        <v>5</v>
      </c>
      <c r="T70" s="114">
        <v>6</v>
      </c>
      <c r="U70" s="114">
        <v>4</v>
      </c>
      <c r="V70" s="114">
        <v>4</v>
      </c>
      <c r="W70" s="115">
        <f t="shared" si="15"/>
        <v>2060</v>
      </c>
      <c r="X70" s="115">
        <f t="shared" si="16"/>
        <v>2060</v>
      </c>
      <c r="Y70" s="115">
        <f t="shared" si="17"/>
        <v>2060</v>
      </c>
      <c r="Z70" s="115">
        <f t="shared" si="18"/>
        <v>2060</v>
      </c>
      <c r="AA70" s="130">
        <f t="shared" si="8"/>
        <v>28</v>
      </c>
      <c r="AB70" s="115">
        <f t="shared" si="19"/>
        <v>101</v>
      </c>
      <c r="AC70" s="131">
        <v>400</v>
      </c>
      <c r="AD70" s="115">
        <f t="shared" si="10"/>
        <v>2060</v>
      </c>
      <c r="AE70" s="130">
        <f t="shared" si="11"/>
        <v>1700</v>
      </c>
      <c r="AF70" s="116">
        <f t="shared" si="12"/>
        <v>70.833333333333329</v>
      </c>
    </row>
    <row r="71" spans="1:32" ht="26.1" customHeight="1" x14ac:dyDescent="0.2">
      <c r="A71" s="105">
        <f>SUBTOTAL(3,$B$15:B71)</f>
        <v>57</v>
      </c>
      <c r="B71" s="107" t="s">
        <v>166</v>
      </c>
      <c r="C71" s="115">
        <v>281</v>
      </c>
      <c r="D71" s="115">
        <v>13</v>
      </c>
      <c r="E71" s="123"/>
      <c r="F71" s="123"/>
      <c r="G71" s="123"/>
      <c r="H71" s="123"/>
      <c r="I71" s="123"/>
      <c r="J71" s="115">
        <v>280</v>
      </c>
      <c r="K71" s="115">
        <v>13</v>
      </c>
      <c r="L71" s="114">
        <v>2</v>
      </c>
      <c r="M71" s="114">
        <v>4</v>
      </c>
      <c r="N71" s="129">
        <v>5</v>
      </c>
      <c r="O71" s="115"/>
      <c r="P71" s="114">
        <f t="shared" si="1"/>
        <v>36</v>
      </c>
      <c r="Q71" s="115"/>
      <c r="R71" s="114">
        <f t="shared" si="13"/>
        <v>9</v>
      </c>
      <c r="S71" s="114">
        <f t="shared" si="14"/>
        <v>4</v>
      </c>
      <c r="T71" s="114">
        <v>6</v>
      </c>
      <c r="U71" s="114">
        <v>4</v>
      </c>
      <c r="V71" s="114">
        <v>4</v>
      </c>
      <c r="W71" s="115">
        <f t="shared" si="15"/>
        <v>1124</v>
      </c>
      <c r="X71" s="115">
        <f t="shared" si="16"/>
        <v>1124</v>
      </c>
      <c r="Y71" s="115">
        <f t="shared" si="17"/>
        <v>1124</v>
      </c>
      <c r="Z71" s="115">
        <f t="shared" si="18"/>
        <v>1124</v>
      </c>
      <c r="AA71" s="130">
        <f t="shared" si="8"/>
        <v>16</v>
      </c>
      <c r="AB71" s="115">
        <f t="shared" si="19"/>
        <v>57</v>
      </c>
      <c r="AC71" s="131">
        <v>200</v>
      </c>
      <c r="AD71" s="115">
        <f t="shared" si="10"/>
        <v>1124</v>
      </c>
      <c r="AE71" s="130">
        <f t="shared" si="11"/>
        <v>900</v>
      </c>
      <c r="AF71" s="116">
        <f t="shared" si="12"/>
        <v>37.5</v>
      </c>
    </row>
    <row r="72" spans="1:32" ht="26.1" customHeight="1" x14ac:dyDescent="0.2">
      <c r="A72" s="105">
        <f>SUBTOTAL(3,$B$15:B72)</f>
        <v>58</v>
      </c>
      <c r="B72" s="107" t="s">
        <v>168</v>
      </c>
      <c r="C72" s="115">
        <v>614</v>
      </c>
      <c r="D72" s="115">
        <v>26</v>
      </c>
      <c r="E72" s="123"/>
      <c r="F72" s="123"/>
      <c r="G72" s="123"/>
      <c r="H72" s="123"/>
      <c r="I72" s="123"/>
      <c r="J72" s="115">
        <v>580</v>
      </c>
      <c r="K72" s="115">
        <v>26</v>
      </c>
      <c r="L72" s="114">
        <v>2</v>
      </c>
      <c r="M72" s="114">
        <v>4</v>
      </c>
      <c r="N72" s="129">
        <v>5</v>
      </c>
      <c r="O72" s="115"/>
      <c r="P72" s="114">
        <f t="shared" si="1"/>
        <v>62</v>
      </c>
      <c r="Q72" s="115"/>
      <c r="R72" s="114">
        <f t="shared" si="13"/>
        <v>13</v>
      </c>
      <c r="S72" s="114">
        <f t="shared" si="14"/>
        <v>5</v>
      </c>
      <c r="T72" s="114">
        <v>6</v>
      </c>
      <c r="U72" s="114">
        <v>4</v>
      </c>
      <c r="V72" s="114">
        <v>4</v>
      </c>
      <c r="W72" s="115">
        <f t="shared" si="15"/>
        <v>2456</v>
      </c>
      <c r="X72" s="115">
        <f t="shared" si="16"/>
        <v>2456</v>
      </c>
      <c r="Y72" s="115">
        <f t="shared" si="17"/>
        <v>2456</v>
      </c>
      <c r="Z72" s="115">
        <f t="shared" si="18"/>
        <v>2456</v>
      </c>
      <c r="AA72" s="130">
        <f t="shared" si="8"/>
        <v>31</v>
      </c>
      <c r="AB72" s="115">
        <f t="shared" si="19"/>
        <v>114</v>
      </c>
      <c r="AC72" s="131">
        <v>500</v>
      </c>
      <c r="AD72" s="115">
        <f t="shared" si="10"/>
        <v>2456</v>
      </c>
      <c r="AE72" s="130">
        <f t="shared" si="11"/>
        <v>2000</v>
      </c>
      <c r="AF72" s="116">
        <f t="shared" si="12"/>
        <v>83.333333333333329</v>
      </c>
    </row>
    <row r="73" spans="1:32" ht="26.1" customHeight="1" x14ac:dyDescent="0.2">
      <c r="A73" s="105">
        <f>SUBTOTAL(3,$B$15:B73)</f>
        <v>59</v>
      </c>
      <c r="B73" s="107" t="s">
        <v>169</v>
      </c>
      <c r="C73" s="115">
        <v>672</v>
      </c>
      <c r="D73" s="115">
        <v>30</v>
      </c>
      <c r="E73" s="123"/>
      <c r="F73" s="123"/>
      <c r="G73" s="123"/>
      <c r="H73" s="123"/>
      <c r="I73" s="123"/>
      <c r="J73" s="115">
        <v>675</v>
      </c>
      <c r="K73" s="115">
        <v>30</v>
      </c>
      <c r="L73" s="114">
        <v>2</v>
      </c>
      <c r="M73" s="114">
        <v>4</v>
      </c>
      <c r="N73" s="129">
        <v>5</v>
      </c>
      <c r="O73" s="115"/>
      <c r="P73" s="114">
        <f t="shared" si="1"/>
        <v>70</v>
      </c>
      <c r="Q73" s="115"/>
      <c r="R73" s="114">
        <f t="shared" si="13"/>
        <v>15</v>
      </c>
      <c r="S73" s="114">
        <f t="shared" si="14"/>
        <v>5</v>
      </c>
      <c r="T73" s="114">
        <v>6</v>
      </c>
      <c r="U73" s="114">
        <v>4</v>
      </c>
      <c r="V73" s="114">
        <v>4</v>
      </c>
      <c r="W73" s="115">
        <f t="shared" si="15"/>
        <v>2688</v>
      </c>
      <c r="X73" s="115">
        <f t="shared" si="16"/>
        <v>2688</v>
      </c>
      <c r="Y73" s="115">
        <f t="shared" si="17"/>
        <v>2688</v>
      </c>
      <c r="Z73" s="115">
        <f t="shared" si="18"/>
        <v>2688</v>
      </c>
      <c r="AA73" s="130">
        <f t="shared" si="8"/>
        <v>36</v>
      </c>
      <c r="AB73" s="115">
        <f t="shared" si="19"/>
        <v>132</v>
      </c>
      <c r="AC73" s="131">
        <v>500</v>
      </c>
      <c r="AD73" s="115">
        <f t="shared" si="10"/>
        <v>2688</v>
      </c>
      <c r="AE73" s="130">
        <f t="shared" si="11"/>
        <v>2200</v>
      </c>
      <c r="AF73" s="116">
        <f t="shared" si="12"/>
        <v>91.666666666666671</v>
      </c>
    </row>
    <row r="74" spans="1:32" ht="26.1" customHeight="1" x14ac:dyDescent="0.2">
      <c r="A74" s="105">
        <f>SUBTOTAL(3,$B$15:B74)</f>
        <v>60</v>
      </c>
      <c r="B74" s="107" t="s">
        <v>171</v>
      </c>
      <c r="C74" s="115">
        <v>230</v>
      </c>
      <c r="D74" s="115">
        <v>11</v>
      </c>
      <c r="E74" s="123"/>
      <c r="F74" s="123"/>
      <c r="G74" s="123"/>
      <c r="H74" s="123"/>
      <c r="I74" s="123"/>
      <c r="J74" s="115">
        <v>230</v>
      </c>
      <c r="K74" s="115">
        <v>11</v>
      </c>
      <c r="L74" s="114">
        <v>2</v>
      </c>
      <c r="M74" s="114">
        <v>4</v>
      </c>
      <c r="N74" s="129">
        <v>5</v>
      </c>
      <c r="O74" s="115"/>
      <c r="P74" s="114">
        <f t="shared" si="1"/>
        <v>32</v>
      </c>
      <c r="Q74" s="115"/>
      <c r="R74" s="114">
        <f t="shared" si="13"/>
        <v>8</v>
      </c>
      <c r="S74" s="114">
        <f t="shared" si="14"/>
        <v>4</v>
      </c>
      <c r="T74" s="114">
        <v>6</v>
      </c>
      <c r="U74" s="114">
        <v>4</v>
      </c>
      <c r="V74" s="114">
        <v>4</v>
      </c>
      <c r="W74" s="115">
        <f t="shared" si="15"/>
        <v>920</v>
      </c>
      <c r="X74" s="115">
        <f t="shared" si="16"/>
        <v>920</v>
      </c>
      <c r="Y74" s="115">
        <f t="shared" si="17"/>
        <v>920</v>
      </c>
      <c r="Z74" s="115">
        <f t="shared" si="18"/>
        <v>920</v>
      </c>
      <c r="AA74" s="130">
        <f t="shared" si="8"/>
        <v>13</v>
      </c>
      <c r="AB74" s="115">
        <f t="shared" si="19"/>
        <v>48</v>
      </c>
      <c r="AC74" s="131">
        <v>200</v>
      </c>
      <c r="AD74" s="115">
        <f t="shared" si="10"/>
        <v>920</v>
      </c>
      <c r="AE74" s="130">
        <f t="shared" si="11"/>
        <v>800</v>
      </c>
      <c r="AF74" s="116">
        <f t="shared" si="12"/>
        <v>33.333333333333336</v>
      </c>
    </row>
    <row r="75" spans="1:32" ht="26.1" customHeight="1" x14ac:dyDescent="0.2">
      <c r="A75" s="105">
        <f>SUBTOTAL(3,$B$15:B75)</f>
        <v>61</v>
      </c>
      <c r="B75" s="107" t="s">
        <v>172</v>
      </c>
      <c r="C75" s="115">
        <v>311</v>
      </c>
      <c r="D75" s="115">
        <v>14</v>
      </c>
      <c r="E75" s="123"/>
      <c r="F75" s="123"/>
      <c r="G75" s="123"/>
      <c r="H75" s="123"/>
      <c r="I75" s="123"/>
      <c r="J75" s="115">
        <v>238</v>
      </c>
      <c r="K75" s="115">
        <v>10</v>
      </c>
      <c r="L75" s="114">
        <v>2</v>
      </c>
      <c r="M75" s="114">
        <v>4</v>
      </c>
      <c r="N75" s="129">
        <v>5</v>
      </c>
      <c r="O75" s="115"/>
      <c r="P75" s="114">
        <f t="shared" si="1"/>
        <v>38</v>
      </c>
      <c r="Q75" s="115"/>
      <c r="R75" s="114">
        <f t="shared" si="13"/>
        <v>9</v>
      </c>
      <c r="S75" s="114">
        <f t="shared" si="14"/>
        <v>4</v>
      </c>
      <c r="T75" s="114">
        <v>6</v>
      </c>
      <c r="U75" s="114">
        <v>4</v>
      </c>
      <c r="V75" s="114">
        <v>4</v>
      </c>
      <c r="W75" s="115">
        <f t="shared" si="15"/>
        <v>1244</v>
      </c>
      <c r="X75" s="115">
        <f t="shared" si="16"/>
        <v>1244</v>
      </c>
      <c r="Y75" s="115">
        <f t="shared" si="17"/>
        <v>1244</v>
      </c>
      <c r="Z75" s="115">
        <f t="shared" si="18"/>
        <v>1244</v>
      </c>
      <c r="AA75" s="130">
        <f t="shared" si="8"/>
        <v>17</v>
      </c>
      <c r="AB75" s="115">
        <f t="shared" si="19"/>
        <v>62</v>
      </c>
      <c r="AC75" s="131">
        <v>200</v>
      </c>
      <c r="AD75" s="115">
        <f t="shared" si="10"/>
        <v>1244</v>
      </c>
      <c r="AE75" s="130">
        <f t="shared" si="11"/>
        <v>1000</v>
      </c>
      <c r="AF75" s="116">
        <f t="shared" si="12"/>
        <v>41.666666666666664</v>
      </c>
    </row>
    <row r="76" spans="1:32" ht="26.1" customHeight="1" x14ac:dyDescent="0.2">
      <c r="A76" s="105">
        <f>SUBTOTAL(3,$B$15:B76)</f>
        <v>62</v>
      </c>
      <c r="B76" s="107" t="s">
        <v>173</v>
      </c>
      <c r="C76" s="115">
        <v>178</v>
      </c>
      <c r="D76" s="115">
        <v>9</v>
      </c>
      <c r="E76" s="123"/>
      <c r="F76" s="123"/>
      <c r="G76" s="123"/>
      <c r="H76" s="123"/>
      <c r="I76" s="123"/>
      <c r="J76" s="115">
        <v>176</v>
      </c>
      <c r="K76" s="115">
        <v>9</v>
      </c>
      <c r="L76" s="114">
        <v>2</v>
      </c>
      <c r="M76" s="114">
        <v>4</v>
      </c>
      <c r="N76" s="129">
        <v>5</v>
      </c>
      <c r="O76" s="115"/>
      <c r="P76" s="114">
        <f t="shared" si="1"/>
        <v>28</v>
      </c>
      <c r="Q76" s="115"/>
      <c r="R76" s="114">
        <f t="shared" si="13"/>
        <v>8</v>
      </c>
      <c r="S76" s="114">
        <f t="shared" si="14"/>
        <v>4</v>
      </c>
      <c r="T76" s="114">
        <v>6</v>
      </c>
      <c r="U76" s="114">
        <v>4</v>
      </c>
      <c r="V76" s="114">
        <v>4</v>
      </c>
      <c r="W76" s="115">
        <f t="shared" si="15"/>
        <v>712</v>
      </c>
      <c r="X76" s="115">
        <f t="shared" si="16"/>
        <v>712</v>
      </c>
      <c r="Y76" s="115">
        <f t="shared" si="17"/>
        <v>712</v>
      </c>
      <c r="Z76" s="115">
        <f t="shared" si="18"/>
        <v>712</v>
      </c>
      <c r="AA76" s="130">
        <f t="shared" si="8"/>
        <v>11</v>
      </c>
      <c r="AB76" s="115">
        <f t="shared" si="19"/>
        <v>40</v>
      </c>
      <c r="AC76" s="131">
        <v>200</v>
      </c>
      <c r="AD76" s="115">
        <f t="shared" si="10"/>
        <v>712</v>
      </c>
      <c r="AE76" s="130">
        <f t="shared" si="11"/>
        <v>600</v>
      </c>
      <c r="AF76" s="116">
        <f t="shared" si="12"/>
        <v>25</v>
      </c>
    </row>
    <row r="77" spans="1:32" ht="26.1" customHeight="1" x14ac:dyDescent="0.2">
      <c r="A77" s="105">
        <f>SUBTOTAL(3,$B$15:B77)</f>
        <v>63</v>
      </c>
      <c r="B77" s="107" t="s">
        <v>175</v>
      </c>
      <c r="C77" s="115">
        <v>589</v>
      </c>
      <c r="D77" s="115">
        <v>26</v>
      </c>
      <c r="E77" s="123"/>
      <c r="F77" s="123"/>
      <c r="G77" s="123"/>
      <c r="H77" s="123"/>
      <c r="I77" s="123"/>
      <c r="J77" s="115">
        <v>544</v>
      </c>
      <c r="K77" s="115">
        <v>24</v>
      </c>
      <c r="L77" s="114">
        <v>2</v>
      </c>
      <c r="M77" s="114">
        <v>4</v>
      </c>
      <c r="N77" s="129">
        <v>5</v>
      </c>
      <c r="O77" s="115"/>
      <c r="P77" s="114">
        <f t="shared" si="1"/>
        <v>62</v>
      </c>
      <c r="Q77" s="115"/>
      <c r="R77" s="114">
        <f t="shared" si="13"/>
        <v>13</v>
      </c>
      <c r="S77" s="114">
        <f t="shared" si="14"/>
        <v>5</v>
      </c>
      <c r="T77" s="114">
        <v>6</v>
      </c>
      <c r="U77" s="114">
        <v>4</v>
      </c>
      <c r="V77" s="114">
        <v>4</v>
      </c>
      <c r="W77" s="115">
        <f t="shared" si="15"/>
        <v>2356</v>
      </c>
      <c r="X77" s="115">
        <f t="shared" si="16"/>
        <v>2356</v>
      </c>
      <c r="Y77" s="115">
        <f t="shared" si="17"/>
        <v>2356</v>
      </c>
      <c r="Z77" s="115">
        <f t="shared" si="18"/>
        <v>2356</v>
      </c>
      <c r="AA77" s="130">
        <f t="shared" si="8"/>
        <v>31</v>
      </c>
      <c r="AB77" s="115">
        <f t="shared" si="19"/>
        <v>114</v>
      </c>
      <c r="AC77" s="131">
        <v>500</v>
      </c>
      <c r="AD77" s="115">
        <f t="shared" si="10"/>
        <v>2356</v>
      </c>
      <c r="AE77" s="130">
        <f t="shared" si="11"/>
        <v>1900</v>
      </c>
      <c r="AF77" s="116">
        <f t="shared" si="12"/>
        <v>79.166666666666671</v>
      </c>
    </row>
    <row r="78" spans="1:32" ht="26.1" customHeight="1" x14ac:dyDescent="0.2">
      <c r="A78" s="105">
        <f>SUBTOTAL(3,$B$15:B78)</f>
        <v>64</v>
      </c>
      <c r="B78" s="107" t="s">
        <v>178</v>
      </c>
      <c r="C78" s="115">
        <v>354</v>
      </c>
      <c r="D78" s="115">
        <v>16</v>
      </c>
      <c r="E78" s="123"/>
      <c r="F78" s="123"/>
      <c r="G78" s="123"/>
      <c r="H78" s="123"/>
      <c r="I78" s="123"/>
      <c r="J78" s="115">
        <v>352</v>
      </c>
      <c r="K78" s="115">
        <v>16</v>
      </c>
      <c r="L78" s="114">
        <v>2</v>
      </c>
      <c r="M78" s="114">
        <v>4</v>
      </c>
      <c r="N78" s="129">
        <v>5</v>
      </c>
      <c r="O78" s="115"/>
      <c r="P78" s="114">
        <f t="shared" si="1"/>
        <v>42</v>
      </c>
      <c r="Q78" s="115"/>
      <c r="R78" s="114">
        <f t="shared" si="13"/>
        <v>10</v>
      </c>
      <c r="S78" s="114">
        <f t="shared" si="14"/>
        <v>4</v>
      </c>
      <c r="T78" s="114">
        <v>6</v>
      </c>
      <c r="U78" s="114">
        <v>4</v>
      </c>
      <c r="V78" s="114">
        <v>4</v>
      </c>
      <c r="W78" s="115">
        <f t="shared" si="15"/>
        <v>1416</v>
      </c>
      <c r="X78" s="115">
        <f t="shared" si="16"/>
        <v>1416</v>
      </c>
      <c r="Y78" s="115">
        <f t="shared" si="17"/>
        <v>1416</v>
      </c>
      <c r="Z78" s="115">
        <f t="shared" si="18"/>
        <v>1416</v>
      </c>
      <c r="AA78" s="130">
        <f t="shared" si="8"/>
        <v>19</v>
      </c>
      <c r="AB78" s="115">
        <f t="shared" si="19"/>
        <v>70</v>
      </c>
      <c r="AC78" s="131">
        <v>300</v>
      </c>
      <c r="AD78" s="115">
        <f t="shared" si="10"/>
        <v>1416</v>
      </c>
      <c r="AE78" s="130">
        <f t="shared" si="11"/>
        <v>1200</v>
      </c>
      <c r="AF78" s="116">
        <f t="shared" si="12"/>
        <v>50</v>
      </c>
    </row>
    <row r="79" spans="1:32" ht="26.1" customHeight="1" x14ac:dyDescent="0.2">
      <c r="A79" s="105">
        <f>SUBTOTAL(3,$B$15:B79)</f>
        <v>65</v>
      </c>
      <c r="B79" s="107" t="s">
        <v>179</v>
      </c>
      <c r="C79" s="115">
        <v>498</v>
      </c>
      <c r="D79" s="115">
        <v>22</v>
      </c>
      <c r="E79" s="123"/>
      <c r="F79" s="123"/>
      <c r="G79" s="123"/>
      <c r="H79" s="123"/>
      <c r="I79" s="123"/>
      <c r="J79" s="115">
        <v>498</v>
      </c>
      <c r="K79" s="115">
        <v>22</v>
      </c>
      <c r="L79" s="114">
        <v>2</v>
      </c>
      <c r="M79" s="114">
        <v>4</v>
      </c>
      <c r="N79" s="129">
        <v>5</v>
      </c>
      <c r="O79" s="115"/>
      <c r="P79" s="114">
        <f t="shared" ref="P79:P105" si="20">D79*2+10</f>
        <v>54</v>
      </c>
      <c r="Q79" s="115"/>
      <c r="R79" s="114">
        <f t="shared" si="13"/>
        <v>12</v>
      </c>
      <c r="S79" s="114">
        <f t="shared" si="14"/>
        <v>5</v>
      </c>
      <c r="T79" s="114">
        <v>6</v>
      </c>
      <c r="U79" s="114">
        <v>4</v>
      </c>
      <c r="V79" s="114">
        <v>4</v>
      </c>
      <c r="W79" s="115">
        <f t="shared" si="15"/>
        <v>1992</v>
      </c>
      <c r="X79" s="115">
        <f t="shared" si="16"/>
        <v>1992</v>
      </c>
      <c r="Y79" s="115">
        <f t="shared" si="17"/>
        <v>1992</v>
      </c>
      <c r="Z79" s="115">
        <f t="shared" si="18"/>
        <v>1992</v>
      </c>
      <c r="AA79" s="130">
        <f t="shared" si="8"/>
        <v>26</v>
      </c>
      <c r="AB79" s="115">
        <f t="shared" si="19"/>
        <v>97</v>
      </c>
      <c r="AC79" s="131">
        <v>400</v>
      </c>
      <c r="AD79" s="115">
        <f t="shared" si="10"/>
        <v>1992</v>
      </c>
      <c r="AE79" s="130">
        <f t="shared" si="11"/>
        <v>1600</v>
      </c>
      <c r="AF79" s="116">
        <f t="shared" si="12"/>
        <v>66.666666666666671</v>
      </c>
    </row>
    <row r="80" spans="1:32" ht="26.1" customHeight="1" x14ac:dyDescent="0.2">
      <c r="A80" s="105">
        <f>SUBTOTAL(3,$B$15:B80)</f>
        <v>66</v>
      </c>
      <c r="B80" s="107" t="s">
        <v>182</v>
      </c>
      <c r="C80" s="115">
        <v>755</v>
      </c>
      <c r="D80" s="115">
        <v>33</v>
      </c>
      <c r="E80" s="123"/>
      <c r="F80" s="123"/>
      <c r="G80" s="123"/>
      <c r="H80" s="123"/>
      <c r="I80" s="123"/>
      <c r="J80" s="115">
        <v>699</v>
      </c>
      <c r="K80" s="115">
        <v>31</v>
      </c>
      <c r="L80" s="114">
        <v>2</v>
      </c>
      <c r="M80" s="114">
        <v>4</v>
      </c>
      <c r="N80" s="129">
        <v>5</v>
      </c>
      <c r="O80" s="115"/>
      <c r="P80" s="114">
        <f t="shared" si="20"/>
        <v>76</v>
      </c>
      <c r="Q80" s="115"/>
      <c r="R80" s="114">
        <f t="shared" si="13"/>
        <v>16</v>
      </c>
      <c r="S80" s="114">
        <f t="shared" si="14"/>
        <v>5</v>
      </c>
      <c r="T80" s="114">
        <v>6</v>
      </c>
      <c r="U80" s="114">
        <v>4</v>
      </c>
      <c r="V80" s="114">
        <v>4</v>
      </c>
      <c r="W80" s="115">
        <f t="shared" si="15"/>
        <v>3020</v>
      </c>
      <c r="X80" s="115">
        <f t="shared" si="16"/>
        <v>3020</v>
      </c>
      <c r="Y80" s="115">
        <f t="shared" si="17"/>
        <v>3020</v>
      </c>
      <c r="Z80" s="115">
        <f t="shared" si="18"/>
        <v>3020</v>
      </c>
      <c r="AA80" s="130">
        <f t="shared" ref="AA80:AA105" si="21">ROUND(D80*1.2,0)</f>
        <v>40</v>
      </c>
      <c r="AB80" s="115">
        <f t="shared" si="19"/>
        <v>145</v>
      </c>
      <c r="AC80" s="131">
        <v>600</v>
      </c>
      <c r="AD80" s="115">
        <f t="shared" ref="AD80:AD105" si="22">C80*4</f>
        <v>3020</v>
      </c>
      <c r="AE80" s="130">
        <f t="shared" ref="AE80:AE105" si="23">ROUND(C80*3.3,-2)</f>
        <v>2500</v>
      </c>
      <c r="AF80" s="116">
        <f t="shared" ref="AF80:AF105" si="24">AE80/24</f>
        <v>104.16666666666667</v>
      </c>
    </row>
    <row r="81" spans="1:32" ht="26.1" customHeight="1" x14ac:dyDescent="0.2">
      <c r="A81" s="105">
        <f>SUBTOTAL(3,$B$15:B81)</f>
        <v>67</v>
      </c>
      <c r="B81" s="107" t="s">
        <v>299</v>
      </c>
      <c r="C81" s="115">
        <v>422</v>
      </c>
      <c r="D81" s="115">
        <v>19</v>
      </c>
      <c r="E81" s="123"/>
      <c r="F81" s="123"/>
      <c r="G81" s="123"/>
      <c r="H81" s="123"/>
      <c r="I81" s="123"/>
      <c r="J81" s="115">
        <v>424</v>
      </c>
      <c r="K81" s="115">
        <v>19</v>
      </c>
      <c r="L81" s="114">
        <v>2</v>
      </c>
      <c r="M81" s="114">
        <v>4</v>
      </c>
      <c r="N81" s="129">
        <v>5</v>
      </c>
      <c r="O81" s="115"/>
      <c r="P81" s="114">
        <f t="shared" si="20"/>
        <v>48</v>
      </c>
      <c r="Q81" s="115"/>
      <c r="R81" s="114">
        <f t="shared" si="13"/>
        <v>11</v>
      </c>
      <c r="S81" s="114">
        <f t="shared" si="14"/>
        <v>4</v>
      </c>
      <c r="T81" s="114">
        <v>6</v>
      </c>
      <c r="U81" s="114">
        <v>4</v>
      </c>
      <c r="V81" s="114">
        <v>4</v>
      </c>
      <c r="W81" s="115">
        <f t="shared" si="15"/>
        <v>1688</v>
      </c>
      <c r="X81" s="115">
        <f t="shared" si="16"/>
        <v>1688</v>
      </c>
      <c r="Y81" s="115">
        <f t="shared" si="17"/>
        <v>1688</v>
      </c>
      <c r="Z81" s="115">
        <f t="shared" si="18"/>
        <v>1688</v>
      </c>
      <c r="AA81" s="130">
        <f t="shared" si="21"/>
        <v>23</v>
      </c>
      <c r="AB81" s="115">
        <f t="shared" si="19"/>
        <v>84</v>
      </c>
      <c r="AC81" s="131">
        <v>300</v>
      </c>
      <c r="AD81" s="115">
        <f t="shared" si="22"/>
        <v>1688</v>
      </c>
      <c r="AE81" s="130">
        <f t="shared" si="23"/>
        <v>1400</v>
      </c>
      <c r="AF81" s="116">
        <f t="shared" si="24"/>
        <v>58.333333333333336</v>
      </c>
    </row>
    <row r="82" spans="1:32" ht="26.1" customHeight="1" x14ac:dyDescent="0.2">
      <c r="A82" s="105">
        <f>SUBTOTAL(3,$B$15:B82)</f>
        <v>68</v>
      </c>
      <c r="B82" s="107" t="s">
        <v>185</v>
      </c>
      <c r="C82" s="115">
        <v>300</v>
      </c>
      <c r="D82" s="115">
        <v>13</v>
      </c>
      <c r="E82" s="123"/>
      <c r="F82" s="123"/>
      <c r="G82" s="123"/>
      <c r="H82" s="123"/>
      <c r="I82" s="123"/>
      <c r="J82" s="115">
        <v>275</v>
      </c>
      <c r="K82" s="115">
        <v>13</v>
      </c>
      <c r="L82" s="114">
        <v>2</v>
      </c>
      <c r="M82" s="114">
        <v>4</v>
      </c>
      <c r="N82" s="129">
        <v>5</v>
      </c>
      <c r="O82" s="115"/>
      <c r="P82" s="114">
        <f t="shared" si="20"/>
        <v>36</v>
      </c>
      <c r="Q82" s="115"/>
      <c r="R82" s="114">
        <f t="shared" si="13"/>
        <v>9</v>
      </c>
      <c r="S82" s="114">
        <f t="shared" si="14"/>
        <v>4</v>
      </c>
      <c r="T82" s="114">
        <v>6</v>
      </c>
      <c r="U82" s="114">
        <v>4</v>
      </c>
      <c r="V82" s="114">
        <v>4</v>
      </c>
      <c r="W82" s="115">
        <f t="shared" si="15"/>
        <v>1200</v>
      </c>
      <c r="X82" s="115">
        <f t="shared" si="16"/>
        <v>1200</v>
      </c>
      <c r="Y82" s="115">
        <f t="shared" si="17"/>
        <v>1200</v>
      </c>
      <c r="Z82" s="115">
        <f t="shared" si="18"/>
        <v>1200</v>
      </c>
      <c r="AA82" s="130">
        <f t="shared" si="21"/>
        <v>16</v>
      </c>
      <c r="AB82" s="115">
        <f t="shared" si="19"/>
        <v>57</v>
      </c>
      <c r="AC82" s="131">
        <v>200</v>
      </c>
      <c r="AD82" s="115">
        <f t="shared" si="22"/>
        <v>1200</v>
      </c>
      <c r="AE82" s="130">
        <f t="shared" si="23"/>
        <v>1000</v>
      </c>
      <c r="AF82" s="116">
        <f t="shared" si="24"/>
        <v>41.666666666666664</v>
      </c>
    </row>
    <row r="83" spans="1:32" ht="26.1" customHeight="1" x14ac:dyDescent="0.2">
      <c r="A83" s="105">
        <f>SUBTOTAL(3,$B$15:B83)</f>
        <v>69</v>
      </c>
      <c r="B83" s="106" t="s">
        <v>191</v>
      </c>
      <c r="C83" s="115">
        <v>493</v>
      </c>
      <c r="D83" s="115">
        <v>29</v>
      </c>
      <c r="E83" s="123"/>
      <c r="F83" s="123"/>
      <c r="G83" s="123"/>
      <c r="H83" s="123"/>
      <c r="I83" s="123"/>
      <c r="J83" s="115">
        <v>483</v>
      </c>
      <c r="K83" s="115">
        <v>28</v>
      </c>
      <c r="L83" s="114">
        <v>2</v>
      </c>
      <c r="M83" s="114">
        <v>4</v>
      </c>
      <c r="N83" s="129">
        <v>5</v>
      </c>
      <c r="O83" s="115"/>
      <c r="P83" s="114">
        <f t="shared" si="20"/>
        <v>68</v>
      </c>
      <c r="Q83" s="115"/>
      <c r="R83" s="114">
        <f t="shared" ref="R83:R101" si="25">IF(MOD(D83,3)=0,D83/3+5,INT(D83/3)+5)</f>
        <v>14</v>
      </c>
      <c r="S83" s="114">
        <f t="shared" ref="S83:S101" si="26">IF(D83&gt;=41,4+2,IF(D83&gt;=20,3+2,2+2))</f>
        <v>5</v>
      </c>
      <c r="T83" s="114">
        <v>6</v>
      </c>
      <c r="U83" s="114">
        <v>4</v>
      </c>
      <c r="V83" s="114">
        <v>4</v>
      </c>
      <c r="W83" s="115">
        <f t="shared" ref="W83:W101" si="27">C83*4</f>
        <v>1972</v>
      </c>
      <c r="X83" s="115">
        <f t="shared" ref="X83:X101" si="28">C83*4</f>
        <v>1972</v>
      </c>
      <c r="Y83" s="115">
        <f t="shared" ref="Y83:Y101" si="29">C83*4</f>
        <v>1972</v>
      </c>
      <c r="Z83" s="115">
        <f t="shared" ref="Z83:Z101" si="30">C83*4</f>
        <v>1972</v>
      </c>
      <c r="AA83" s="130">
        <f t="shared" si="21"/>
        <v>35</v>
      </c>
      <c r="AB83" s="115">
        <f t="shared" ref="AB83:AB101" si="31">ROUND(D83*4.4,0)</f>
        <v>128</v>
      </c>
      <c r="AC83" s="131">
        <v>500</v>
      </c>
      <c r="AD83" s="115">
        <f t="shared" si="22"/>
        <v>1972</v>
      </c>
      <c r="AE83" s="130">
        <f t="shared" si="23"/>
        <v>1600</v>
      </c>
      <c r="AF83" s="116">
        <f t="shared" si="24"/>
        <v>66.666666666666671</v>
      </c>
    </row>
    <row r="84" spans="1:32" ht="26.1" customHeight="1" x14ac:dyDescent="0.2">
      <c r="A84" s="105">
        <f>SUBTOTAL(3,$B$15:B84)</f>
        <v>70</v>
      </c>
      <c r="B84" s="106" t="s">
        <v>195</v>
      </c>
      <c r="C84" s="115">
        <v>532</v>
      </c>
      <c r="D84" s="115">
        <v>24</v>
      </c>
      <c r="E84" s="123"/>
      <c r="F84" s="123"/>
      <c r="G84" s="123"/>
      <c r="H84" s="123"/>
      <c r="I84" s="123"/>
      <c r="J84" s="115">
        <v>489</v>
      </c>
      <c r="K84" s="115">
        <v>22</v>
      </c>
      <c r="L84" s="114">
        <v>2</v>
      </c>
      <c r="M84" s="114">
        <v>4</v>
      </c>
      <c r="N84" s="129">
        <v>5</v>
      </c>
      <c r="O84" s="115"/>
      <c r="P84" s="114">
        <f t="shared" si="20"/>
        <v>58</v>
      </c>
      <c r="Q84" s="115"/>
      <c r="R84" s="114">
        <f t="shared" si="25"/>
        <v>13</v>
      </c>
      <c r="S84" s="114">
        <f t="shared" si="26"/>
        <v>5</v>
      </c>
      <c r="T84" s="114">
        <v>6</v>
      </c>
      <c r="U84" s="114">
        <v>4</v>
      </c>
      <c r="V84" s="114">
        <v>4</v>
      </c>
      <c r="W84" s="115">
        <f t="shared" si="27"/>
        <v>2128</v>
      </c>
      <c r="X84" s="115">
        <f t="shared" si="28"/>
        <v>2128</v>
      </c>
      <c r="Y84" s="115">
        <f t="shared" si="29"/>
        <v>2128</v>
      </c>
      <c r="Z84" s="115">
        <f t="shared" si="30"/>
        <v>2128</v>
      </c>
      <c r="AA84" s="130">
        <f t="shared" si="21"/>
        <v>29</v>
      </c>
      <c r="AB84" s="115">
        <f t="shared" si="31"/>
        <v>106</v>
      </c>
      <c r="AC84" s="131">
        <v>400</v>
      </c>
      <c r="AD84" s="115">
        <f t="shared" si="22"/>
        <v>2128</v>
      </c>
      <c r="AE84" s="130">
        <f t="shared" si="23"/>
        <v>1800</v>
      </c>
      <c r="AF84" s="116">
        <f t="shared" si="24"/>
        <v>75</v>
      </c>
    </row>
    <row r="85" spans="1:32" ht="26.1" customHeight="1" x14ac:dyDescent="0.2">
      <c r="A85" s="105">
        <f>SUBTOTAL(3,$B$15:B85)</f>
        <v>71</v>
      </c>
      <c r="B85" s="106" t="s">
        <v>196</v>
      </c>
      <c r="C85" s="115">
        <v>398</v>
      </c>
      <c r="D85" s="115">
        <v>18</v>
      </c>
      <c r="E85" s="123"/>
      <c r="F85" s="123"/>
      <c r="G85" s="123"/>
      <c r="H85" s="123"/>
      <c r="I85" s="123"/>
      <c r="J85" s="115">
        <v>375</v>
      </c>
      <c r="K85" s="115">
        <v>17</v>
      </c>
      <c r="L85" s="114">
        <v>2</v>
      </c>
      <c r="M85" s="114">
        <v>4</v>
      </c>
      <c r="N85" s="129">
        <v>5</v>
      </c>
      <c r="O85" s="115"/>
      <c r="P85" s="114">
        <f t="shared" si="20"/>
        <v>46</v>
      </c>
      <c r="Q85" s="115"/>
      <c r="R85" s="114">
        <f t="shared" si="25"/>
        <v>11</v>
      </c>
      <c r="S85" s="114">
        <f t="shared" si="26"/>
        <v>4</v>
      </c>
      <c r="T85" s="114">
        <v>6</v>
      </c>
      <c r="U85" s="114">
        <v>4</v>
      </c>
      <c r="V85" s="114">
        <v>4</v>
      </c>
      <c r="W85" s="115">
        <f t="shared" si="27"/>
        <v>1592</v>
      </c>
      <c r="X85" s="115">
        <f t="shared" si="28"/>
        <v>1592</v>
      </c>
      <c r="Y85" s="115">
        <f t="shared" si="29"/>
        <v>1592</v>
      </c>
      <c r="Z85" s="115">
        <f t="shared" si="30"/>
        <v>1592</v>
      </c>
      <c r="AA85" s="130">
        <f t="shared" si="21"/>
        <v>22</v>
      </c>
      <c r="AB85" s="115">
        <f t="shared" si="31"/>
        <v>79</v>
      </c>
      <c r="AC85" s="131">
        <v>300</v>
      </c>
      <c r="AD85" s="115">
        <f t="shared" si="22"/>
        <v>1592</v>
      </c>
      <c r="AE85" s="130">
        <f t="shared" si="23"/>
        <v>1300</v>
      </c>
      <c r="AF85" s="116">
        <f t="shared" si="24"/>
        <v>54.166666666666664</v>
      </c>
    </row>
    <row r="86" spans="1:32" ht="26.1" customHeight="1" x14ac:dyDescent="0.2">
      <c r="A86" s="105">
        <f>SUBTOTAL(3,$B$15:B86)</f>
        <v>72</v>
      </c>
      <c r="B86" s="106" t="s">
        <v>197</v>
      </c>
      <c r="C86" s="115">
        <v>175</v>
      </c>
      <c r="D86" s="115">
        <v>11</v>
      </c>
      <c r="E86" s="123"/>
      <c r="F86" s="123"/>
      <c r="G86" s="123"/>
      <c r="H86" s="123"/>
      <c r="I86" s="123"/>
      <c r="J86" s="115">
        <v>154</v>
      </c>
      <c r="K86" s="115">
        <v>10</v>
      </c>
      <c r="L86" s="114">
        <v>2</v>
      </c>
      <c r="M86" s="114">
        <v>4</v>
      </c>
      <c r="N86" s="129">
        <v>5</v>
      </c>
      <c r="O86" s="115"/>
      <c r="P86" s="114">
        <f t="shared" si="20"/>
        <v>32</v>
      </c>
      <c r="Q86" s="115"/>
      <c r="R86" s="114">
        <f t="shared" si="25"/>
        <v>8</v>
      </c>
      <c r="S86" s="114">
        <f t="shared" si="26"/>
        <v>4</v>
      </c>
      <c r="T86" s="114">
        <v>6</v>
      </c>
      <c r="U86" s="114">
        <v>4</v>
      </c>
      <c r="V86" s="114">
        <v>4</v>
      </c>
      <c r="W86" s="115">
        <f t="shared" si="27"/>
        <v>700</v>
      </c>
      <c r="X86" s="115">
        <f t="shared" si="28"/>
        <v>700</v>
      </c>
      <c r="Y86" s="115">
        <f t="shared" si="29"/>
        <v>700</v>
      </c>
      <c r="Z86" s="115">
        <f t="shared" si="30"/>
        <v>700</v>
      </c>
      <c r="AA86" s="130">
        <f t="shared" si="21"/>
        <v>13</v>
      </c>
      <c r="AB86" s="115">
        <f t="shared" si="31"/>
        <v>48</v>
      </c>
      <c r="AC86" s="131">
        <v>200</v>
      </c>
      <c r="AD86" s="115">
        <f t="shared" si="22"/>
        <v>700</v>
      </c>
      <c r="AE86" s="130">
        <f t="shared" si="23"/>
        <v>600</v>
      </c>
      <c r="AF86" s="116">
        <f t="shared" si="24"/>
        <v>25</v>
      </c>
    </row>
    <row r="87" spans="1:32" ht="26.1" customHeight="1" x14ac:dyDescent="0.2">
      <c r="A87" s="105">
        <f>SUBTOTAL(3,$B$15:B87)</f>
        <v>73</v>
      </c>
      <c r="B87" s="106" t="s">
        <v>198</v>
      </c>
      <c r="C87" s="115">
        <v>571</v>
      </c>
      <c r="D87" s="115">
        <v>25</v>
      </c>
      <c r="E87" s="123"/>
      <c r="F87" s="123"/>
      <c r="G87" s="123"/>
      <c r="H87" s="123"/>
      <c r="I87" s="123"/>
      <c r="J87" s="115">
        <v>493</v>
      </c>
      <c r="K87" s="115">
        <v>22</v>
      </c>
      <c r="L87" s="114">
        <v>2</v>
      </c>
      <c r="M87" s="114">
        <v>4</v>
      </c>
      <c r="N87" s="129">
        <v>5</v>
      </c>
      <c r="O87" s="115"/>
      <c r="P87" s="114">
        <f t="shared" si="20"/>
        <v>60</v>
      </c>
      <c r="Q87" s="115"/>
      <c r="R87" s="114">
        <f t="shared" si="25"/>
        <v>13</v>
      </c>
      <c r="S87" s="114">
        <f t="shared" si="26"/>
        <v>5</v>
      </c>
      <c r="T87" s="114">
        <v>6</v>
      </c>
      <c r="U87" s="114">
        <v>4</v>
      </c>
      <c r="V87" s="114">
        <v>4</v>
      </c>
      <c r="W87" s="115">
        <f t="shared" si="27"/>
        <v>2284</v>
      </c>
      <c r="X87" s="115">
        <f t="shared" si="28"/>
        <v>2284</v>
      </c>
      <c r="Y87" s="115">
        <f t="shared" si="29"/>
        <v>2284</v>
      </c>
      <c r="Z87" s="115">
        <f t="shared" si="30"/>
        <v>2284</v>
      </c>
      <c r="AA87" s="130">
        <f t="shared" si="21"/>
        <v>30</v>
      </c>
      <c r="AB87" s="115">
        <f t="shared" si="31"/>
        <v>110</v>
      </c>
      <c r="AC87" s="131">
        <v>400</v>
      </c>
      <c r="AD87" s="115">
        <f t="shared" si="22"/>
        <v>2284</v>
      </c>
      <c r="AE87" s="130">
        <f t="shared" si="23"/>
        <v>1900</v>
      </c>
      <c r="AF87" s="116">
        <f t="shared" si="24"/>
        <v>79.166666666666671</v>
      </c>
    </row>
    <row r="88" spans="1:32" ht="26.1" customHeight="1" x14ac:dyDescent="0.2">
      <c r="A88" s="105">
        <f>SUBTOTAL(3,$B$15:B88)</f>
        <v>74</v>
      </c>
      <c r="B88" s="106" t="s">
        <v>205</v>
      </c>
      <c r="C88" s="115">
        <v>395</v>
      </c>
      <c r="D88" s="115">
        <v>18</v>
      </c>
      <c r="E88" s="123"/>
      <c r="F88" s="123"/>
      <c r="G88" s="123"/>
      <c r="H88" s="123"/>
      <c r="I88" s="123"/>
      <c r="J88" s="115">
        <v>369</v>
      </c>
      <c r="K88" s="115">
        <v>17</v>
      </c>
      <c r="L88" s="114">
        <v>2</v>
      </c>
      <c r="M88" s="114">
        <v>4</v>
      </c>
      <c r="N88" s="129">
        <v>5</v>
      </c>
      <c r="O88" s="115"/>
      <c r="P88" s="114">
        <f t="shared" si="20"/>
        <v>46</v>
      </c>
      <c r="Q88" s="115"/>
      <c r="R88" s="114">
        <f>IF(MOD(D88,3)=0,D88/3+5,INT(D88/3)+5)</f>
        <v>11</v>
      </c>
      <c r="S88" s="114">
        <f>IF(D88&gt;=41,4+2,IF(D88&gt;=20,3+2,2+2))</f>
        <v>4</v>
      </c>
      <c r="T88" s="114">
        <v>6</v>
      </c>
      <c r="U88" s="114">
        <v>4</v>
      </c>
      <c r="V88" s="114">
        <v>4</v>
      </c>
      <c r="W88" s="115">
        <f>C88*4</f>
        <v>1580</v>
      </c>
      <c r="X88" s="115">
        <f>C88*4</f>
        <v>1580</v>
      </c>
      <c r="Y88" s="115">
        <f>C88*4</f>
        <v>1580</v>
      </c>
      <c r="Z88" s="115">
        <f>C88*4</f>
        <v>1580</v>
      </c>
      <c r="AA88" s="130">
        <f t="shared" si="21"/>
        <v>22</v>
      </c>
      <c r="AB88" s="115">
        <f>ROUND(D88*4.4,0)</f>
        <v>79</v>
      </c>
      <c r="AC88" s="131">
        <v>300</v>
      </c>
      <c r="AD88" s="115">
        <f t="shared" si="22"/>
        <v>1580</v>
      </c>
      <c r="AE88" s="130">
        <f t="shared" si="23"/>
        <v>1300</v>
      </c>
      <c r="AF88" s="116">
        <f t="shared" si="24"/>
        <v>54.166666666666664</v>
      </c>
    </row>
    <row r="89" spans="1:32" ht="26.1" customHeight="1" x14ac:dyDescent="0.2">
      <c r="A89" s="105">
        <f>SUBTOTAL(3,$B$15:B89)</f>
        <v>75</v>
      </c>
      <c r="B89" s="106" t="s">
        <v>202</v>
      </c>
      <c r="C89" s="115">
        <v>407</v>
      </c>
      <c r="D89" s="115">
        <v>18</v>
      </c>
      <c r="E89" s="123"/>
      <c r="F89" s="123"/>
      <c r="G89" s="123"/>
      <c r="H89" s="123"/>
      <c r="I89" s="123"/>
      <c r="J89" s="115">
        <v>397</v>
      </c>
      <c r="K89" s="115">
        <v>18</v>
      </c>
      <c r="L89" s="114">
        <v>2</v>
      </c>
      <c r="M89" s="114">
        <v>4</v>
      </c>
      <c r="N89" s="129">
        <v>5</v>
      </c>
      <c r="O89" s="115"/>
      <c r="P89" s="114">
        <f t="shared" si="20"/>
        <v>46</v>
      </c>
      <c r="Q89" s="115"/>
      <c r="R89" s="114">
        <f>IF(MOD(D89,3)=0,D89/3+5,INT(D89/3)+5)</f>
        <v>11</v>
      </c>
      <c r="S89" s="114">
        <f>IF(D89&gt;=41,4+2,IF(D89&gt;=20,3+2,2+2))</f>
        <v>4</v>
      </c>
      <c r="T89" s="114">
        <v>6</v>
      </c>
      <c r="U89" s="114">
        <v>4</v>
      </c>
      <c r="V89" s="114">
        <v>4</v>
      </c>
      <c r="W89" s="115">
        <f>C89*4</f>
        <v>1628</v>
      </c>
      <c r="X89" s="115">
        <f>C89*4</f>
        <v>1628</v>
      </c>
      <c r="Y89" s="115">
        <f>C89*4</f>
        <v>1628</v>
      </c>
      <c r="Z89" s="115">
        <f>C89*4</f>
        <v>1628</v>
      </c>
      <c r="AA89" s="130">
        <f t="shared" si="21"/>
        <v>22</v>
      </c>
      <c r="AB89" s="115">
        <f>ROUND(D89*4.4,0)</f>
        <v>79</v>
      </c>
      <c r="AC89" s="131">
        <v>300</v>
      </c>
      <c r="AD89" s="115">
        <f t="shared" si="22"/>
        <v>1628</v>
      </c>
      <c r="AE89" s="130">
        <f t="shared" si="23"/>
        <v>1300</v>
      </c>
      <c r="AF89" s="116">
        <f t="shared" si="24"/>
        <v>54.166666666666664</v>
      </c>
    </row>
    <row r="90" spans="1:32" ht="26.1" customHeight="1" x14ac:dyDescent="0.2">
      <c r="A90" s="105">
        <f>SUBTOTAL(3,$B$15:B90)</f>
        <v>76</v>
      </c>
      <c r="B90" s="106" t="s">
        <v>201</v>
      </c>
      <c r="C90" s="115">
        <v>329</v>
      </c>
      <c r="D90" s="115">
        <v>15</v>
      </c>
      <c r="E90" s="123"/>
      <c r="F90" s="123"/>
      <c r="G90" s="123"/>
      <c r="H90" s="123"/>
      <c r="I90" s="123"/>
      <c r="J90" s="115">
        <v>318</v>
      </c>
      <c r="K90" s="115">
        <v>15</v>
      </c>
      <c r="L90" s="114">
        <v>2</v>
      </c>
      <c r="M90" s="114">
        <v>4</v>
      </c>
      <c r="N90" s="129">
        <v>5</v>
      </c>
      <c r="O90" s="115"/>
      <c r="P90" s="114">
        <f t="shared" si="20"/>
        <v>40</v>
      </c>
      <c r="Q90" s="115"/>
      <c r="R90" s="114">
        <f t="shared" si="25"/>
        <v>10</v>
      </c>
      <c r="S90" s="114">
        <f t="shared" si="26"/>
        <v>4</v>
      </c>
      <c r="T90" s="114">
        <v>6</v>
      </c>
      <c r="U90" s="114">
        <v>4</v>
      </c>
      <c r="V90" s="114">
        <v>4</v>
      </c>
      <c r="W90" s="115">
        <f t="shared" si="27"/>
        <v>1316</v>
      </c>
      <c r="X90" s="115">
        <f t="shared" si="28"/>
        <v>1316</v>
      </c>
      <c r="Y90" s="115">
        <f t="shared" si="29"/>
        <v>1316</v>
      </c>
      <c r="Z90" s="115">
        <f t="shared" si="30"/>
        <v>1316</v>
      </c>
      <c r="AA90" s="130">
        <f t="shared" si="21"/>
        <v>18</v>
      </c>
      <c r="AB90" s="115">
        <f t="shared" si="31"/>
        <v>66</v>
      </c>
      <c r="AC90" s="131">
        <v>300</v>
      </c>
      <c r="AD90" s="115">
        <f t="shared" si="22"/>
        <v>1316</v>
      </c>
      <c r="AE90" s="130">
        <f t="shared" si="23"/>
        <v>1100</v>
      </c>
      <c r="AF90" s="116">
        <f t="shared" si="24"/>
        <v>45.833333333333336</v>
      </c>
    </row>
    <row r="91" spans="1:32" ht="26.1" customHeight="1" x14ac:dyDescent="0.2">
      <c r="A91" s="105">
        <f>SUBTOTAL(3,$B$15:B91)</f>
        <v>77</v>
      </c>
      <c r="B91" s="106" t="s">
        <v>203</v>
      </c>
      <c r="C91" s="115">
        <v>401</v>
      </c>
      <c r="D91" s="115">
        <v>18</v>
      </c>
      <c r="E91" s="123"/>
      <c r="F91" s="123"/>
      <c r="G91" s="123"/>
      <c r="H91" s="123"/>
      <c r="I91" s="123"/>
      <c r="J91" s="115">
        <v>393</v>
      </c>
      <c r="K91" s="115">
        <v>18</v>
      </c>
      <c r="L91" s="114">
        <v>2</v>
      </c>
      <c r="M91" s="114">
        <v>4</v>
      </c>
      <c r="N91" s="129">
        <v>5</v>
      </c>
      <c r="O91" s="115"/>
      <c r="P91" s="114">
        <f t="shared" si="20"/>
        <v>46</v>
      </c>
      <c r="Q91" s="115"/>
      <c r="R91" s="114">
        <f t="shared" si="25"/>
        <v>11</v>
      </c>
      <c r="S91" s="114">
        <f t="shared" si="26"/>
        <v>4</v>
      </c>
      <c r="T91" s="114">
        <v>6</v>
      </c>
      <c r="U91" s="114">
        <v>4</v>
      </c>
      <c r="V91" s="114">
        <v>4</v>
      </c>
      <c r="W91" s="115">
        <f t="shared" si="27"/>
        <v>1604</v>
      </c>
      <c r="X91" s="115">
        <f t="shared" si="28"/>
        <v>1604</v>
      </c>
      <c r="Y91" s="115">
        <f t="shared" si="29"/>
        <v>1604</v>
      </c>
      <c r="Z91" s="115">
        <f t="shared" si="30"/>
        <v>1604</v>
      </c>
      <c r="AA91" s="130">
        <f t="shared" si="21"/>
        <v>22</v>
      </c>
      <c r="AB91" s="115">
        <f t="shared" si="31"/>
        <v>79</v>
      </c>
      <c r="AC91" s="131">
        <v>300</v>
      </c>
      <c r="AD91" s="115">
        <f t="shared" si="22"/>
        <v>1604</v>
      </c>
      <c r="AE91" s="130">
        <f t="shared" si="23"/>
        <v>1300</v>
      </c>
      <c r="AF91" s="116">
        <f t="shared" si="24"/>
        <v>54.166666666666664</v>
      </c>
    </row>
    <row r="92" spans="1:32" ht="26.1" customHeight="1" x14ac:dyDescent="0.2">
      <c r="A92" s="105">
        <f>SUBTOTAL(3,$B$15:B92)</f>
        <v>78</v>
      </c>
      <c r="B92" s="106" t="s">
        <v>208</v>
      </c>
      <c r="C92" s="115">
        <v>322</v>
      </c>
      <c r="D92" s="115">
        <v>15</v>
      </c>
      <c r="E92" s="123"/>
      <c r="F92" s="123"/>
      <c r="G92" s="123"/>
      <c r="H92" s="123"/>
      <c r="I92" s="123"/>
      <c r="J92" s="115">
        <v>298</v>
      </c>
      <c r="K92" s="115">
        <v>14</v>
      </c>
      <c r="L92" s="114">
        <v>2</v>
      </c>
      <c r="M92" s="114">
        <v>4</v>
      </c>
      <c r="N92" s="129">
        <v>5</v>
      </c>
      <c r="O92" s="115"/>
      <c r="P92" s="114">
        <f t="shared" si="20"/>
        <v>40</v>
      </c>
      <c r="Q92" s="115"/>
      <c r="R92" s="114">
        <f t="shared" si="25"/>
        <v>10</v>
      </c>
      <c r="S92" s="114">
        <f t="shared" si="26"/>
        <v>4</v>
      </c>
      <c r="T92" s="114">
        <v>6</v>
      </c>
      <c r="U92" s="114">
        <v>4</v>
      </c>
      <c r="V92" s="114">
        <v>4</v>
      </c>
      <c r="W92" s="115">
        <f t="shared" si="27"/>
        <v>1288</v>
      </c>
      <c r="X92" s="115">
        <f t="shared" si="28"/>
        <v>1288</v>
      </c>
      <c r="Y92" s="115">
        <f t="shared" si="29"/>
        <v>1288</v>
      </c>
      <c r="Z92" s="115">
        <f t="shared" si="30"/>
        <v>1288</v>
      </c>
      <c r="AA92" s="130">
        <f t="shared" si="21"/>
        <v>18</v>
      </c>
      <c r="AB92" s="115">
        <f t="shared" si="31"/>
        <v>66</v>
      </c>
      <c r="AC92" s="131">
        <v>300</v>
      </c>
      <c r="AD92" s="115">
        <f t="shared" si="22"/>
        <v>1288</v>
      </c>
      <c r="AE92" s="130">
        <f t="shared" si="23"/>
        <v>1100</v>
      </c>
      <c r="AF92" s="116">
        <f t="shared" si="24"/>
        <v>45.833333333333336</v>
      </c>
    </row>
    <row r="93" spans="1:32" ht="26.1" customHeight="1" x14ac:dyDescent="0.2">
      <c r="A93" s="105">
        <f>SUBTOTAL(3,$B$15:B93)</f>
        <v>79</v>
      </c>
      <c r="B93" s="106" t="s">
        <v>210</v>
      </c>
      <c r="C93" s="115">
        <v>266</v>
      </c>
      <c r="D93" s="115">
        <v>13</v>
      </c>
      <c r="E93" s="123"/>
      <c r="F93" s="123"/>
      <c r="G93" s="123"/>
      <c r="H93" s="123"/>
      <c r="I93" s="123"/>
      <c r="J93" s="115">
        <v>266</v>
      </c>
      <c r="K93" s="115">
        <v>13</v>
      </c>
      <c r="L93" s="114">
        <v>2</v>
      </c>
      <c r="M93" s="114">
        <v>4</v>
      </c>
      <c r="N93" s="129">
        <v>5</v>
      </c>
      <c r="O93" s="115"/>
      <c r="P93" s="114">
        <f t="shared" si="20"/>
        <v>36</v>
      </c>
      <c r="Q93" s="115"/>
      <c r="R93" s="114">
        <f t="shared" si="25"/>
        <v>9</v>
      </c>
      <c r="S93" s="114">
        <f t="shared" si="26"/>
        <v>4</v>
      </c>
      <c r="T93" s="114">
        <v>6</v>
      </c>
      <c r="U93" s="114">
        <v>4</v>
      </c>
      <c r="V93" s="114">
        <v>4</v>
      </c>
      <c r="W93" s="115">
        <f t="shared" si="27"/>
        <v>1064</v>
      </c>
      <c r="X93" s="115">
        <f t="shared" si="28"/>
        <v>1064</v>
      </c>
      <c r="Y93" s="115">
        <f t="shared" si="29"/>
        <v>1064</v>
      </c>
      <c r="Z93" s="115">
        <f t="shared" si="30"/>
        <v>1064</v>
      </c>
      <c r="AA93" s="130">
        <f t="shared" si="21"/>
        <v>16</v>
      </c>
      <c r="AB93" s="115">
        <f t="shared" si="31"/>
        <v>57</v>
      </c>
      <c r="AC93" s="131">
        <v>200</v>
      </c>
      <c r="AD93" s="115">
        <f t="shared" si="22"/>
        <v>1064</v>
      </c>
      <c r="AE93" s="130">
        <f t="shared" si="23"/>
        <v>900</v>
      </c>
      <c r="AF93" s="116">
        <f t="shared" si="24"/>
        <v>37.5</v>
      </c>
    </row>
    <row r="94" spans="1:32" ht="26.1" customHeight="1" x14ac:dyDescent="0.2">
      <c r="A94" s="105">
        <f>SUBTOTAL(3,$B$15:B94)</f>
        <v>80</v>
      </c>
      <c r="B94" s="106" t="s">
        <v>211</v>
      </c>
      <c r="C94" s="115">
        <v>633</v>
      </c>
      <c r="D94" s="115">
        <v>28</v>
      </c>
      <c r="E94" s="123"/>
      <c r="F94" s="123"/>
      <c r="G94" s="123"/>
      <c r="H94" s="123"/>
      <c r="I94" s="123"/>
      <c r="J94" s="115">
        <v>593</v>
      </c>
      <c r="K94" s="115">
        <v>26</v>
      </c>
      <c r="L94" s="114">
        <v>2</v>
      </c>
      <c r="M94" s="114">
        <v>4</v>
      </c>
      <c r="N94" s="129">
        <v>5</v>
      </c>
      <c r="O94" s="115"/>
      <c r="P94" s="114">
        <f t="shared" si="20"/>
        <v>66</v>
      </c>
      <c r="Q94" s="115"/>
      <c r="R94" s="114">
        <f t="shared" si="25"/>
        <v>14</v>
      </c>
      <c r="S94" s="114">
        <f t="shared" si="26"/>
        <v>5</v>
      </c>
      <c r="T94" s="114">
        <v>6</v>
      </c>
      <c r="U94" s="114">
        <v>4</v>
      </c>
      <c r="V94" s="114">
        <v>4</v>
      </c>
      <c r="W94" s="115">
        <f t="shared" si="27"/>
        <v>2532</v>
      </c>
      <c r="X94" s="115">
        <f t="shared" si="28"/>
        <v>2532</v>
      </c>
      <c r="Y94" s="115">
        <f t="shared" si="29"/>
        <v>2532</v>
      </c>
      <c r="Z94" s="115">
        <f t="shared" si="30"/>
        <v>2532</v>
      </c>
      <c r="AA94" s="130">
        <f t="shared" si="21"/>
        <v>34</v>
      </c>
      <c r="AB94" s="115">
        <f t="shared" si="31"/>
        <v>123</v>
      </c>
      <c r="AC94" s="131">
        <v>500</v>
      </c>
      <c r="AD94" s="115">
        <f t="shared" si="22"/>
        <v>2532</v>
      </c>
      <c r="AE94" s="130">
        <f t="shared" si="23"/>
        <v>2100</v>
      </c>
      <c r="AF94" s="116">
        <f t="shared" si="24"/>
        <v>87.5</v>
      </c>
    </row>
    <row r="95" spans="1:32" ht="26.1" customHeight="1" x14ac:dyDescent="0.2">
      <c r="A95" s="105">
        <f>SUBTOTAL(3,$B$15:B95)</f>
        <v>81</v>
      </c>
      <c r="B95" s="106" t="s">
        <v>215</v>
      </c>
      <c r="C95" s="115">
        <v>188</v>
      </c>
      <c r="D95" s="115">
        <v>9</v>
      </c>
      <c r="E95" s="123"/>
      <c r="F95" s="123"/>
      <c r="G95" s="123"/>
      <c r="H95" s="123"/>
      <c r="I95" s="123"/>
      <c r="J95" s="115">
        <v>185</v>
      </c>
      <c r="K95" s="115">
        <v>9</v>
      </c>
      <c r="L95" s="114">
        <v>2</v>
      </c>
      <c r="M95" s="114">
        <v>4</v>
      </c>
      <c r="N95" s="129">
        <v>5</v>
      </c>
      <c r="O95" s="115"/>
      <c r="P95" s="114">
        <f t="shared" si="20"/>
        <v>28</v>
      </c>
      <c r="Q95" s="115"/>
      <c r="R95" s="114">
        <f t="shared" si="25"/>
        <v>8</v>
      </c>
      <c r="S95" s="114">
        <f t="shared" si="26"/>
        <v>4</v>
      </c>
      <c r="T95" s="114">
        <v>6</v>
      </c>
      <c r="U95" s="114">
        <v>4</v>
      </c>
      <c r="V95" s="114">
        <v>4</v>
      </c>
      <c r="W95" s="115">
        <f t="shared" si="27"/>
        <v>752</v>
      </c>
      <c r="X95" s="115">
        <f t="shared" si="28"/>
        <v>752</v>
      </c>
      <c r="Y95" s="115">
        <f t="shared" si="29"/>
        <v>752</v>
      </c>
      <c r="Z95" s="115">
        <f t="shared" si="30"/>
        <v>752</v>
      </c>
      <c r="AA95" s="130">
        <f t="shared" si="21"/>
        <v>11</v>
      </c>
      <c r="AB95" s="115">
        <f t="shared" si="31"/>
        <v>40</v>
      </c>
      <c r="AC95" s="131">
        <v>200</v>
      </c>
      <c r="AD95" s="115">
        <f t="shared" si="22"/>
        <v>752</v>
      </c>
      <c r="AE95" s="130">
        <f t="shared" si="23"/>
        <v>600</v>
      </c>
      <c r="AF95" s="116">
        <f t="shared" si="24"/>
        <v>25</v>
      </c>
    </row>
    <row r="96" spans="1:32" ht="26.1" customHeight="1" x14ac:dyDescent="0.2">
      <c r="A96" s="105">
        <f>SUBTOTAL(3,$B$15:B96)</f>
        <v>82</v>
      </c>
      <c r="B96" s="106" t="s">
        <v>217</v>
      </c>
      <c r="C96" s="115">
        <v>223</v>
      </c>
      <c r="D96" s="115">
        <v>11</v>
      </c>
      <c r="E96" s="123"/>
      <c r="F96" s="123"/>
      <c r="G96" s="123"/>
      <c r="H96" s="123"/>
      <c r="I96" s="123"/>
      <c r="J96" s="115">
        <v>220</v>
      </c>
      <c r="K96" s="115">
        <v>11</v>
      </c>
      <c r="L96" s="114">
        <v>2</v>
      </c>
      <c r="M96" s="114">
        <v>4</v>
      </c>
      <c r="N96" s="129">
        <v>5</v>
      </c>
      <c r="O96" s="115"/>
      <c r="P96" s="114">
        <f t="shared" si="20"/>
        <v>32</v>
      </c>
      <c r="Q96" s="115"/>
      <c r="R96" s="114">
        <f t="shared" si="25"/>
        <v>8</v>
      </c>
      <c r="S96" s="114">
        <f t="shared" si="26"/>
        <v>4</v>
      </c>
      <c r="T96" s="114">
        <v>6</v>
      </c>
      <c r="U96" s="114">
        <v>4</v>
      </c>
      <c r="V96" s="114">
        <v>4</v>
      </c>
      <c r="W96" s="115">
        <f t="shared" si="27"/>
        <v>892</v>
      </c>
      <c r="X96" s="115">
        <f t="shared" si="28"/>
        <v>892</v>
      </c>
      <c r="Y96" s="115">
        <f t="shared" si="29"/>
        <v>892</v>
      </c>
      <c r="Z96" s="115">
        <f t="shared" si="30"/>
        <v>892</v>
      </c>
      <c r="AA96" s="130">
        <f t="shared" si="21"/>
        <v>13</v>
      </c>
      <c r="AB96" s="115">
        <f t="shared" si="31"/>
        <v>48</v>
      </c>
      <c r="AC96" s="131">
        <v>200</v>
      </c>
      <c r="AD96" s="115">
        <f t="shared" si="22"/>
        <v>892</v>
      </c>
      <c r="AE96" s="130">
        <f t="shared" si="23"/>
        <v>700</v>
      </c>
      <c r="AF96" s="116">
        <f t="shared" si="24"/>
        <v>29.166666666666668</v>
      </c>
    </row>
    <row r="97" spans="1:32" ht="26.1" customHeight="1" x14ac:dyDescent="0.2">
      <c r="A97" s="105">
        <f>SUBTOTAL(3,$B$15:B97)</f>
        <v>83</v>
      </c>
      <c r="B97" s="106" t="s">
        <v>218</v>
      </c>
      <c r="C97" s="115">
        <v>433</v>
      </c>
      <c r="D97" s="115">
        <v>20</v>
      </c>
      <c r="E97" s="123"/>
      <c r="F97" s="123"/>
      <c r="G97" s="123"/>
      <c r="H97" s="123"/>
      <c r="I97" s="123"/>
      <c r="J97" s="115">
        <v>434</v>
      </c>
      <c r="K97" s="115">
        <v>19</v>
      </c>
      <c r="L97" s="114">
        <v>2</v>
      </c>
      <c r="M97" s="114">
        <v>4</v>
      </c>
      <c r="N97" s="129">
        <v>5</v>
      </c>
      <c r="O97" s="115"/>
      <c r="P97" s="114">
        <f t="shared" si="20"/>
        <v>50</v>
      </c>
      <c r="Q97" s="115"/>
      <c r="R97" s="114">
        <f t="shared" si="25"/>
        <v>11</v>
      </c>
      <c r="S97" s="114">
        <f t="shared" si="26"/>
        <v>5</v>
      </c>
      <c r="T97" s="114">
        <v>6</v>
      </c>
      <c r="U97" s="114">
        <v>4</v>
      </c>
      <c r="V97" s="114">
        <v>4</v>
      </c>
      <c r="W97" s="115">
        <f t="shared" si="27"/>
        <v>1732</v>
      </c>
      <c r="X97" s="115">
        <f t="shared" si="28"/>
        <v>1732</v>
      </c>
      <c r="Y97" s="115">
        <f t="shared" si="29"/>
        <v>1732</v>
      </c>
      <c r="Z97" s="115">
        <f t="shared" si="30"/>
        <v>1732</v>
      </c>
      <c r="AA97" s="130">
        <f t="shared" si="21"/>
        <v>24</v>
      </c>
      <c r="AB97" s="115">
        <f t="shared" si="31"/>
        <v>88</v>
      </c>
      <c r="AC97" s="131">
        <v>400</v>
      </c>
      <c r="AD97" s="115">
        <f t="shared" si="22"/>
        <v>1732</v>
      </c>
      <c r="AE97" s="130">
        <f t="shared" si="23"/>
        <v>1400</v>
      </c>
      <c r="AF97" s="116">
        <f t="shared" si="24"/>
        <v>58.333333333333336</v>
      </c>
    </row>
    <row r="98" spans="1:32" ht="26.1" customHeight="1" x14ac:dyDescent="0.2">
      <c r="A98" s="105">
        <f>SUBTOTAL(3,$B$15:B98)</f>
        <v>84</v>
      </c>
      <c r="B98" s="106" t="s">
        <v>220</v>
      </c>
      <c r="C98" s="115">
        <v>424</v>
      </c>
      <c r="D98" s="115">
        <v>19</v>
      </c>
      <c r="E98" s="123"/>
      <c r="F98" s="123"/>
      <c r="G98" s="123"/>
      <c r="H98" s="123"/>
      <c r="I98" s="123"/>
      <c r="J98" s="115">
        <v>379</v>
      </c>
      <c r="K98" s="115">
        <v>17</v>
      </c>
      <c r="L98" s="114">
        <v>2</v>
      </c>
      <c r="M98" s="114">
        <v>4</v>
      </c>
      <c r="N98" s="129">
        <v>5</v>
      </c>
      <c r="O98" s="115"/>
      <c r="P98" s="114">
        <f t="shared" si="20"/>
        <v>48</v>
      </c>
      <c r="Q98" s="115"/>
      <c r="R98" s="114">
        <f t="shared" si="25"/>
        <v>11</v>
      </c>
      <c r="S98" s="114">
        <f t="shared" si="26"/>
        <v>4</v>
      </c>
      <c r="T98" s="114">
        <v>6</v>
      </c>
      <c r="U98" s="114">
        <v>4</v>
      </c>
      <c r="V98" s="114">
        <v>4</v>
      </c>
      <c r="W98" s="115">
        <f t="shared" si="27"/>
        <v>1696</v>
      </c>
      <c r="X98" s="115">
        <f t="shared" si="28"/>
        <v>1696</v>
      </c>
      <c r="Y98" s="115">
        <f t="shared" si="29"/>
        <v>1696</v>
      </c>
      <c r="Z98" s="115">
        <f t="shared" si="30"/>
        <v>1696</v>
      </c>
      <c r="AA98" s="130">
        <f t="shared" si="21"/>
        <v>23</v>
      </c>
      <c r="AB98" s="115">
        <f t="shared" si="31"/>
        <v>84</v>
      </c>
      <c r="AC98" s="131">
        <v>300</v>
      </c>
      <c r="AD98" s="115">
        <f t="shared" si="22"/>
        <v>1696</v>
      </c>
      <c r="AE98" s="130">
        <f t="shared" si="23"/>
        <v>1400</v>
      </c>
      <c r="AF98" s="116">
        <f t="shared" si="24"/>
        <v>58.333333333333336</v>
      </c>
    </row>
    <row r="99" spans="1:32" ht="26.1" customHeight="1" x14ac:dyDescent="0.2">
      <c r="A99" s="105">
        <f>SUBTOTAL(3,$B$15:B99)</f>
        <v>85</v>
      </c>
      <c r="B99" s="106" t="s">
        <v>222</v>
      </c>
      <c r="C99" s="115">
        <v>195</v>
      </c>
      <c r="D99" s="115">
        <v>10</v>
      </c>
      <c r="E99" s="123"/>
      <c r="F99" s="123"/>
      <c r="G99" s="123"/>
      <c r="H99" s="123"/>
      <c r="I99" s="123"/>
      <c r="J99" s="115">
        <v>191</v>
      </c>
      <c r="K99" s="115">
        <v>9</v>
      </c>
      <c r="L99" s="114">
        <v>2</v>
      </c>
      <c r="M99" s="114">
        <v>4</v>
      </c>
      <c r="N99" s="129">
        <v>5</v>
      </c>
      <c r="O99" s="115"/>
      <c r="P99" s="114">
        <f t="shared" si="20"/>
        <v>30</v>
      </c>
      <c r="Q99" s="115"/>
      <c r="R99" s="114">
        <f t="shared" si="25"/>
        <v>8</v>
      </c>
      <c r="S99" s="114">
        <f t="shared" si="26"/>
        <v>4</v>
      </c>
      <c r="T99" s="114">
        <v>6</v>
      </c>
      <c r="U99" s="114">
        <v>4</v>
      </c>
      <c r="V99" s="114">
        <v>4</v>
      </c>
      <c r="W99" s="115">
        <f t="shared" si="27"/>
        <v>780</v>
      </c>
      <c r="X99" s="115">
        <f t="shared" si="28"/>
        <v>780</v>
      </c>
      <c r="Y99" s="115">
        <f t="shared" si="29"/>
        <v>780</v>
      </c>
      <c r="Z99" s="115">
        <f t="shared" si="30"/>
        <v>780</v>
      </c>
      <c r="AA99" s="130">
        <f t="shared" si="21"/>
        <v>12</v>
      </c>
      <c r="AB99" s="115">
        <f t="shared" si="31"/>
        <v>44</v>
      </c>
      <c r="AC99" s="131">
        <v>200</v>
      </c>
      <c r="AD99" s="115">
        <f t="shared" si="22"/>
        <v>780</v>
      </c>
      <c r="AE99" s="130">
        <f t="shared" si="23"/>
        <v>600</v>
      </c>
      <c r="AF99" s="116">
        <f t="shared" si="24"/>
        <v>25</v>
      </c>
    </row>
    <row r="100" spans="1:32" ht="26.1" customHeight="1" x14ac:dyDescent="0.2">
      <c r="A100" s="105">
        <f>SUBTOTAL(3,$B$15:B100)</f>
        <v>86</v>
      </c>
      <c r="B100" s="106" t="s">
        <v>223</v>
      </c>
      <c r="C100" s="115">
        <v>525</v>
      </c>
      <c r="D100" s="115">
        <v>23</v>
      </c>
      <c r="E100" s="123"/>
      <c r="F100" s="123"/>
      <c r="G100" s="123"/>
      <c r="H100" s="123"/>
      <c r="I100" s="123"/>
      <c r="J100" s="115">
        <v>627</v>
      </c>
      <c r="K100" s="115">
        <v>28</v>
      </c>
      <c r="L100" s="114">
        <v>2</v>
      </c>
      <c r="M100" s="114">
        <v>4</v>
      </c>
      <c r="N100" s="129">
        <v>5</v>
      </c>
      <c r="O100" s="115"/>
      <c r="P100" s="114">
        <f t="shared" si="20"/>
        <v>56</v>
      </c>
      <c r="Q100" s="115"/>
      <c r="R100" s="114">
        <f t="shared" si="25"/>
        <v>12</v>
      </c>
      <c r="S100" s="114">
        <f t="shared" si="26"/>
        <v>5</v>
      </c>
      <c r="T100" s="114">
        <v>6</v>
      </c>
      <c r="U100" s="114">
        <v>4</v>
      </c>
      <c r="V100" s="114">
        <v>4</v>
      </c>
      <c r="W100" s="115">
        <f t="shared" si="27"/>
        <v>2100</v>
      </c>
      <c r="X100" s="115">
        <f t="shared" si="28"/>
        <v>2100</v>
      </c>
      <c r="Y100" s="115">
        <f t="shared" si="29"/>
        <v>2100</v>
      </c>
      <c r="Z100" s="115">
        <f t="shared" si="30"/>
        <v>2100</v>
      </c>
      <c r="AA100" s="130">
        <f t="shared" si="21"/>
        <v>28</v>
      </c>
      <c r="AB100" s="115">
        <f t="shared" si="31"/>
        <v>101</v>
      </c>
      <c r="AC100" s="131">
        <v>400</v>
      </c>
      <c r="AD100" s="115">
        <f t="shared" si="22"/>
        <v>2100</v>
      </c>
      <c r="AE100" s="130">
        <f t="shared" si="23"/>
        <v>1700</v>
      </c>
      <c r="AF100" s="116">
        <f t="shared" si="24"/>
        <v>70.833333333333329</v>
      </c>
    </row>
    <row r="101" spans="1:32" ht="26.1" customHeight="1" x14ac:dyDescent="0.2">
      <c r="A101" s="105">
        <f>SUBTOTAL(3,$B$15:B101)</f>
        <v>87</v>
      </c>
      <c r="B101" s="106" t="s">
        <v>228</v>
      </c>
      <c r="C101" s="115">
        <v>580</v>
      </c>
      <c r="D101" s="115">
        <v>26</v>
      </c>
      <c r="E101" s="123"/>
      <c r="F101" s="123"/>
      <c r="G101" s="123"/>
      <c r="H101" s="123"/>
      <c r="I101" s="123"/>
      <c r="J101" s="115">
        <v>413</v>
      </c>
      <c r="K101" s="115">
        <v>19</v>
      </c>
      <c r="L101" s="114">
        <v>2</v>
      </c>
      <c r="M101" s="114">
        <v>4</v>
      </c>
      <c r="N101" s="129">
        <v>5</v>
      </c>
      <c r="O101" s="115"/>
      <c r="P101" s="114">
        <f t="shared" si="20"/>
        <v>62</v>
      </c>
      <c r="Q101" s="115"/>
      <c r="R101" s="114">
        <f t="shared" si="25"/>
        <v>13</v>
      </c>
      <c r="S101" s="114">
        <f t="shared" si="26"/>
        <v>5</v>
      </c>
      <c r="T101" s="114">
        <v>6</v>
      </c>
      <c r="U101" s="114">
        <v>4</v>
      </c>
      <c r="V101" s="114">
        <v>4</v>
      </c>
      <c r="W101" s="115">
        <f t="shared" si="27"/>
        <v>2320</v>
      </c>
      <c r="X101" s="115">
        <f t="shared" si="28"/>
        <v>2320</v>
      </c>
      <c r="Y101" s="115">
        <f t="shared" si="29"/>
        <v>2320</v>
      </c>
      <c r="Z101" s="115">
        <f t="shared" si="30"/>
        <v>2320</v>
      </c>
      <c r="AA101" s="130">
        <f t="shared" si="21"/>
        <v>31</v>
      </c>
      <c r="AB101" s="115">
        <f t="shared" si="31"/>
        <v>114</v>
      </c>
      <c r="AC101" s="131">
        <v>500</v>
      </c>
      <c r="AD101" s="115">
        <f t="shared" si="22"/>
        <v>2320</v>
      </c>
      <c r="AE101" s="130">
        <f t="shared" si="23"/>
        <v>1900</v>
      </c>
      <c r="AF101" s="116">
        <f t="shared" si="24"/>
        <v>79.166666666666671</v>
      </c>
    </row>
    <row r="102" spans="1:32" ht="26.1" customHeight="1" x14ac:dyDescent="0.2">
      <c r="A102" s="105">
        <f>SUBTOTAL(3,$B$15:B102)</f>
        <v>88</v>
      </c>
      <c r="B102" s="106" t="s">
        <v>232</v>
      </c>
      <c r="C102" s="115">
        <v>471</v>
      </c>
      <c r="D102" s="115">
        <v>21</v>
      </c>
      <c r="E102" s="123"/>
      <c r="F102" s="123"/>
      <c r="G102" s="123"/>
      <c r="H102" s="123"/>
      <c r="I102" s="123"/>
      <c r="J102" s="115">
        <v>498</v>
      </c>
      <c r="K102" s="115">
        <v>22</v>
      </c>
      <c r="L102" s="114">
        <v>2</v>
      </c>
      <c r="M102" s="114">
        <v>4</v>
      </c>
      <c r="N102" s="129">
        <v>5</v>
      </c>
      <c r="O102" s="115"/>
      <c r="P102" s="114">
        <f t="shared" si="20"/>
        <v>52</v>
      </c>
      <c r="Q102" s="115"/>
      <c r="R102" s="114">
        <f>IF(MOD(D102,3)=0,D102/3+5,INT(D102/3)+5)</f>
        <v>12</v>
      </c>
      <c r="S102" s="114">
        <f>IF(D102&gt;=41,4+2,IF(D102&gt;=20,3+2,2+2))</f>
        <v>5</v>
      </c>
      <c r="T102" s="114">
        <v>6</v>
      </c>
      <c r="U102" s="114">
        <v>4</v>
      </c>
      <c r="V102" s="114">
        <v>4</v>
      </c>
      <c r="W102" s="115">
        <f>C102*4</f>
        <v>1884</v>
      </c>
      <c r="X102" s="115">
        <f>C102*4</f>
        <v>1884</v>
      </c>
      <c r="Y102" s="115">
        <f>C102*4</f>
        <v>1884</v>
      </c>
      <c r="Z102" s="115">
        <f>C102*4</f>
        <v>1884</v>
      </c>
      <c r="AA102" s="130">
        <f t="shared" si="21"/>
        <v>25</v>
      </c>
      <c r="AB102" s="115">
        <f>ROUND(D102*4.4,0)</f>
        <v>92</v>
      </c>
      <c r="AC102" s="131">
        <v>400</v>
      </c>
      <c r="AD102" s="115">
        <f t="shared" si="22"/>
        <v>1884</v>
      </c>
      <c r="AE102" s="130">
        <f t="shared" si="23"/>
        <v>1600</v>
      </c>
      <c r="AF102" s="116">
        <f t="shared" si="24"/>
        <v>66.666666666666671</v>
      </c>
    </row>
    <row r="103" spans="1:32" ht="26.1" customHeight="1" x14ac:dyDescent="0.2">
      <c r="A103" s="105">
        <f>SUBTOTAL(3,$B$15:B103)</f>
        <v>89</v>
      </c>
      <c r="B103" s="106" t="s">
        <v>235</v>
      </c>
      <c r="C103" s="115">
        <v>402</v>
      </c>
      <c r="D103" s="115">
        <v>18</v>
      </c>
      <c r="E103" s="123"/>
      <c r="F103" s="123"/>
      <c r="G103" s="123"/>
      <c r="H103" s="123"/>
      <c r="I103" s="123"/>
      <c r="J103" s="115">
        <v>404</v>
      </c>
      <c r="K103" s="115">
        <v>18</v>
      </c>
      <c r="L103" s="114">
        <v>2</v>
      </c>
      <c r="M103" s="114">
        <v>4</v>
      </c>
      <c r="N103" s="129">
        <v>5</v>
      </c>
      <c r="O103" s="115"/>
      <c r="P103" s="114">
        <f t="shared" si="20"/>
        <v>46</v>
      </c>
      <c r="Q103" s="115"/>
      <c r="R103" s="114">
        <f>IF(MOD(D103,3)=0,D103/3+5,INT(D103/3)+5)</f>
        <v>11</v>
      </c>
      <c r="S103" s="114">
        <f>IF(D103&gt;=41,4+2,IF(D103&gt;=20,3+2,2+2))</f>
        <v>4</v>
      </c>
      <c r="T103" s="114">
        <v>6</v>
      </c>
      <c r="U103" s="114">
        <v>4</v>
      </c>
      <c r="V103" s="114">
        <v>4</v>
      </c>
      <c r="W103" s="115">
        <f>C103*4</f>
        <v>1608</v>
      </c>
      <c r="X103" s="115">
        <f>C103*4</f>
        <v>1608</v>
      </c>
      <c r="Y103" s="115">
        <f>C103*4</f>
        <v>1608</v>
      </c>
      <c r="Z103" s="115">
        <f>C103*4</f>
        <v>1608</v>
      </c>
      <c r="AA103" s="130">
        <f t="shared" si="21"/>
        <v>22</v>
      </c>
      <c r="AB103" s="115">
        <f>ROUND(D103*4.4,0)</f>
        <v>79</v>
      </c>
      <c r="AC103" s="131">
        <v>300</v>
      </c>
      <c r="AD103" s="115">
        <f t="shared" si="22"/>
        <v>1608</v>
      </c>
      <c r="AE103" s="130">
        <f t="shared" si="23"/>
        <v>1300</v>
      </c>
      <c r="AF103" s="116">
        <f t="shared" si="24"/>
        <v>54.166666666666664</v>
      </c>
    </row>
    <row r="104" spans="1:32" ht="26.1" customHeight="1" x14ac:dyDescent="0.2">
      <c r="A104" s="105">
        <f>SUBTOTAL(3,$B$15:B104)</f>
        <v>90</v>
      </c>
      <c r="B104" s="106" t="s">
        <v>229</v>
      </c>
      <c r="C104" s="115">
        <v>315</v>
      </c>
      <c r="D104" s="115">
        <v>15</v>
      </c>
      <c r="E104" s="123"/>
      <c r="F104" s="123"/>
      <c r="G104" s="123"/>
      <c r="H104" s="123"/>
      <c r="I104" s="123"/>
      <c r="J104" s="115">
        <v>311</v>
      </c>
      <c r="K104" s="115">
        <v>14</v>
      </c>
      <c r="L104" s="114">
        <v>2</v>
      </c>
      <c r="M104" s="114">
        <v>4</v>
      </c>
      <c r="N104" s="129">
        <v>5</v>
      </c>
      <c r="O104" s="115"/>
      <c r="P104" s="114">
        <f t="shared" si="20"/>
        <v>40</v>
      </c>
      <c r="Q104" s="115"/>
      <c r="R104" s="114">
        <f>IF(MOD(D104,3)=0,D104/3+5,INT(D104/3)+5)</f>
        <v>10</v>
      </c>
      <c r="S104" s="114">
        <f>IF(D104&gt;=41,4+2,IF(D104&gt;=20,3+2,2+2))</f>
        <v>4</v>
      </c>
      <c r="T104" s="114">
        <v>6</v>
      </c>
      <c r="U104" s="114">
        <v>4</v>
      </c>
      <c r="V104" s="114">
        <v>4</v>
      </c>
      <c r="W104" s="115">
        <f>C104*4</f>
        <v>1260</v>
      </c>
      <c r="X104" s="115">
        <f>C104*4</f>
        <v>1260</v>
      </c>
      <c r="Y104" s="115">
        <f>C104*4</f>
        <v>1260</v>
      </c>
      <c r="Z104" s="115">
        <f>C104*4</f>
        <v>1260</v>
      </c>
      <c r="AA104" s="130">
        <f t="shared" si="21"/>
        <v>18</v>
      </c>
      <c r="AB104" s="115">
        <f>ROUND(D104*4.4,0)</f>
        <v>66</v>
      </c>
      <c r="AC104" s="131">
        <v>300</v>
      </c>
      <c r="AD104" s="115">
        <f t="shared" si="22"/>
        <v>1260</v>
      </c>
      <c r="AE104" s="130">
        <f t="shared" si="23"/>
        <v>1000</v>
      </c>
      <c r="AF104" s="116">
        <f t="shared" si="24"/>
        <v>41.666666666666664</v>
      </c>
    </row>
    <row r="105" spans="1:32" ht="26.1" customHeight="1" x14ac:dyDescent="0.2">
      <c r="A105" s="105">
        <f>SUBTOTAL(3,$B$15:B105)</f>
        <v>91</v>
      </c>
      <c r="B105" s="106" t="s">
        <v>231</v>
      </c>
      <c r="C105" s="115">
        <v>275</v>
      </c>
      <c r="D105" s="115">
        <v>13</v>
      </c>
      <c r="E105" s="123"/>
      <c r="F105" s="123"/>
      <c r="G105" s="123"/>
      <c r="H105" s="123"/>
      <c r="I105" s="123"/>
      <c r="J105" s="115">
        <v>263</v>
      </c>
      <c r="K105" s="115">
        <v>12</v>
      </c>
      <c r="L105" s="114">
        <v>2</v>
      </c>
      <c r="M105" s="114">
        <v>4</v>
      </c>
      <c r="N105" s="129">
        <v>5</v>
      </c>
      <c r="O105" s="115"/>
      <c r="P105" s="114">
        <f t="shared" si="20"/>
        <v>36</v>
      </c>
      <c r="Q105" s="115"/>
      <c r="R105" s="114">
        <f>IF(MOD(D105,3)=0,D105/3+5,INT(D105/3)+5)</f>
        <v>9</v>
      </c>
      <c r="S105" s="114">
        <f>IF(D105&gt;=41,4+2,IF(D105&gt;=20,3+2,2+2))</f>
        <v>4</v>
      </c>
      <c r="T105" s="114">
        <v>6</v>
      </c>
      <c r="U105" s="114">
        <v>4</v>
      </c>
      <c r="V105" s="114">
        <v>4</v>
      </c>
      <c r="W105" s="115">
        <f>C105*4</f>
        <v>1100</v>
      </c>
      <c r="X105" s="115">
        <f>C105*4</f>
        <v>1100</v>
      </c>
      <c r="Y105" s="115">
        <f>C105*4</f>
        <v>1100</v>
      </c>
      <c r="Z105" s="115">
        <f>C105*4</f>
        <v>1100</v>
      </c>
      <c r="AA105" s="130">
        <f t="shared" si="21"/>
        <v>16</v>
      </c>
      <c r="AB105" s="115">
        <f>ROUND(D105*4.4,0)</f>
        <v>57</v>
      </c>
      <c r="AC105" s="131">
        <v>200</v>
      </c>
      <c r="AD105" s="115">
        <f t="shared" si="22"/>
        <v>1100</v>
      </c>
      <c r="AE105" s="130">
        <f t="shared" si="23"/>
        <v>900</v>
      </c>
      <c r="AF105" s="116">
        <f t="shared" si="24"/>
        <v>37.5</v>
      </c>
    </row>
  </sheetData>
  <mergeCells count="21">
    <mergeCell ref="AB11:AB12"/>
    <mergeCell ref="AC11:AC12"/>
    <mergeCell ref="AD11:AD12"/>
    <mergeCell ref="AE11:AF11"/>
    <mergeCell ref="A5:AF5"/>
    <mergeCell ref="A1:K1"/>
    <mergeCell ref="A2:K2"/>
    <mergeCell ref="A4:AF4"/>
    <mergeCell ref="A11:A12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V11"/>
    <mergeCell ref="W11:Z11"/>
    <mergeCell ref="AA11:AA12"/>
  </mergeCells>
  <phoneticPr fontId="32" type="noConversion"/>
  <pageMargins left="0.39370078740157483" right="0" top="0.23622047244094491" bottom="0.27559055118110237" header="0.31496062992125984" footer="0.31496062992125984"/>
  <pageSetup paperSize="9" scale="7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A3" sqref="A3:B5"/>
    </sheetView>
  </sheetViews>
  <sheetFormatPr defaultRowHeight="15.75" x14ac:dyDescent="0.25"/>
  <cols>
    <col min="1" max="1" width="7.7109375" style="72" customWidth="1"/>
    <col min="2" max="2" width="35.42578125" style="72" customWidth="1"/>
    <col min="3" max="3" width="10.28515625" style="72" bestFit="1" customWidth="1"/>
    <col min="4" max="4" width="15.5703125" style="72" customWidth="1"/>
    <col min="5" max="5" width="44.7109375" style="72" customWidth="1"/>
    <col min="6" max="6" width="21.42578125" style="137" customWidth="1"/>
    <col min="7" max="7" width="24.85546875" style="72" customWidth="1"/>
    <col min="8" max="8" width="9.140625" style="72"/>
    <col min="9" max="9" width="13.42578125" style="72" customWidth="1"/>
    <col min="10" max="16384" width="9.140625" style="72"/>
  </cols>
  <sheetData>
    <row r="1" spans="1:6" x14ac:dyDescent="0.25">
      <c r="A1" s="72" t="s">
        <v>395</v>
      </c>
    </row>
    <row r="2" spans="1:6" x14ac:dyDescent="0.25">
      <c r="A2" s="191" t="s">
        <v>333</v>
      </c>
      <c r="B2" s="191"/>
      <c r="C2" s="191"/>
      <c r="D2" s="191"/>
      <c r="E2" s="191"/>
      <c r="F2" s="191"/>
    </row>
    <row r="3" spans="1:6" x14ac:dyDescent="0.25">
      <c r="A3" s="245" t="s">
        <v>469</v>
      </c>
      <c r="B3" s="246" t="s">
        <v>470</v>
      </c>
      <c r="C3" s="172"/>
      <c r="D3" s="172"/>
      <c r="E3" s="172"/>
      <c r="F3" s="172"/>
    </row>
    <row r="4" spans="1:6" x14ac:dyDescent="0.25">
      <c r="A4" s="245" t="s">
        <v>471</v>
      </c>
      <c r="B4" s="246" t="s">
        <v>472</v>
      </c>
      <c r="C4" s="172"/>
      <c r="D4" s="172"/>
      <c r="E4" s="172"/>
      <c r="F4" s="172"/>
    </row>
    <row r="5" spans="1:6" x14ac:dyDescent="0.25">
      <c r="A5" s="245" t="s">
        <v>473</v>
      </c>
      <c r="B5" s="246" t="s">
        <v>474</v>
      </c>
      <c r="C5" s="172"/>
      <c r="D5" s="172"/>
      <c r="E5" s="172"/>
      <c r="F5" s="172"/>
    </row>
    <row r="6" spans="1:6" x14ac:dyDescent="0.25">
      <c r="A6" s="172"/>
      <c r="B6" s="172"/>
      <c r="C6" s="172"/>
      <c r="D6" s="172"/>
      <c r="E6" s="172"/>
      <c r="F6" s="172"/>
    </row>
    <row r="7" spans="1:6" s="138" customFormat="1" ht="31.5" x14ac:dyDescent="0.2">
      <c r="A7" s="140"/>
      <c r="B7" s="140" t="s">
        <v>324</v>
      </c>
      <c r="C7" s="141" t="s">
        <v>314</v>
      </c>
      <c r="D7" s="141" t="s">
        <v>312</v>
      </c>
      <c r="E7" s="140" t="s">
        <v>310</v>
      </c>
      <c r="F7" s="141" t="s">
        <v>10</v>
      </c>
    </row>
    <row r="8" spans="1:6" s="138" customFormat="1" ht="20.100000000000001" customHeight="1" x14ac:dyDescent="0.2">
      <c r="A8" s="139" t="s">
        <v>319</v>
      </c>
      <c r="B8" s="140"/>
      <c r="C8" s="141"/>
      <c r="D8" s="140"/>
      <c r="E8" s="140"/>
      <c r="F8" s="141"/>
    </row>
    <row r="9" spans="1:6" s="148" customFormat="1" x14ac:dyDescent="0.2">
      <c r="A9" s="144">
        <v>1</v>
      </c>
      <c r="B9" s="146" t="s">
        <v>309</v>
      </c>
      <c r="C9" s="150">
        <v>2</v>
      </c>
      <c r="D9" s="150">
        <v>12</v>
      </c>
      <c r="E9" s="147" t="s">
        <v>452</v>
      </c>
      <c r="F9" s="147" t="s">
        <v>447</v>
      </c>
    </row>
    <row r="10" spans="1:6" s="148" customFormat="1" x14ac:dyDescent="0.2">
      <c r="A10" s="144">
        <v>2</v>
      </c>
      <c r="B10" s="146" t="s">
        <v>313</v>
      </c>
      <c r="C10" s="150">
        <v>0</v>
      </c>
      <c r="D10" s="150">
        <v>8</v>
      </c>
      <c r="E10" s="147" t="s">
        <v>318</v>
      </c>
      <c r="F10" s="147"/>
    </row>
    <row r="11" spans="1:6" s="148" customFormat="1" x14ac:dyDescent="0.2">
      <c r="A11" s="144">
        <v>3</v>
      </c>
      <c r="B11" s="146" t="s">
        <v>427</v>
      </c>
      <c r="C11" s="150">
        <v>2</v>
      </c>
      <c r="D11" s="150">
        <v>2</v>
      </c>
      <c r="E11" s="147" t="s">
        <v>320</v>
      </c>
      <c r="F11" s="147"/>
    </row>
    <row r="12" spans="1:6" s="148" customFormat="1" x14ac:dyDescent="0.2">
      <c r="A12" s="144">
        <v>4</v>
      </c>
      <c r="B12" s="146" t="s">
        <v>315</v>
      </c>
      <c r="C12" s="150">
        <v>1</v>
      </c>
      <c r="D12" s="150">
        <v>2</v>
      </c>
      <c r="E12" s="147"/>
      <c r="F12" s="147"/>
    </row>
    <row r="13" spans="1:6" s="148" customFormat="1" x14ac:dyDescent="0.2">
      <c r="A13" s="144">
        <v>5</v>
      </c>
      <c r="B13" s="146" t="s">
        <v>316</v>
      </c>
      <c r="C13" s="150">
        <v>0</v>
      </c>
      <c r="D13" s="150">
        <v>5</v>
      </c>
      <c r="E13" s="147" t="s">
        <v>406</v>
      </c>
      <c r="F13" s="147"/>
    </row>
    <row r="14" spans="1:6" s="148" customFormat="1" x14ac:dyDescent="0.2">
      <c r="A14" s="144">
        <v>6</v>
      </c>
      <c r="B14" s="146" t="s">
        <v>317</v>
      </c>
      <c r="C14" s="150">
        <v>0</v>
      </c>
      <c r="D14" s="150">
        <v>1</v>
      </c>
      <c r="E14" s="147" t="s">
        <v>318</v>
      </c>
      <c r="F14" s="147"/>
    </row>
    <row r="15" spans="1:6" s="148" customFormat="1" x14ac:dyDescent="0.2">
      <c r="A15" s="144">
        <v>7</v>
      </c>
      <c r="B15" s="146" t="s">
        <v>405</v>
      </c>
      <c r="C15" s="150">
        <v>0</v>
      </c>
      <c r="D15" s="150">
        <v>1</v>
      </c>
      <c r="E15" s="147" t="s">
        <v>318</v>
      </c>
      <c r="F15" s="147"/>
    </row>
    <row r="16" spans="1:6" s="148" customFormat="1" x14ac:dyDescent="0.2">
      <c r="A16" s="144">
        <v>8</v>
      </c>
      <c r="B16" s="146" t="s">
        <v>369</v>
      </c>
      <c r="C16" s="150">
        <v>80</v>
      </c>
      <c r="D16" s="150">
        <v>120</v>
      </c>
      <c r="E16" s="147" t="s">
        <v>443</v>
      </c>
      <c r="F16" s="147"/>
    </row>
    <row r="17" spans="1:7" ht="20.100000000000001" customHeight="1" x14ac:dyDescent="0.25">
      <c r="A17" s="139" t="s">
        <v>322</v>
      </c>
      <c r="B17" s="140"/>
      <c r="C17" s="151"/>
      <c r="D17" s="152"/>
      <c r="E17" s="141"/>
      <c r="F17" s="141"/>
    </row>
    <row r="18" spans="1:7" ht="31.5" x14ac:dyDescent="0.25">
      <c r="A18" s="144">
        <v>1</v>
      </c>
      <c r="B18" s="142" t="s">
        <v>453</v>
      </c>
      <c r="C18" s="153">
        <v>2</v>
      </c>
      <c r="D18" s="153">
        <v>2</v>
      </c>
      <c r="E18" s="143" t="s">
        <v>454</v>
      </c>
      <c r="F18" s="143"/>
    </row>
    <row r="19" spans="1:7" x14ac:dyDescent="0.25">
      <c r="A19" s="144">
        <v>3</v>
      </c>
      <c r="B19" s="142" t="s">
        <v>311</v>
      </c>
      <c r="C19" s="153">
        <v>2</v>
      </c>
      <c r="D19" s="153">
        <v>2</v>
      </c>
      <c r="E19" s="143" t="s">
        <v>320</v>
      </c>
      <c r="F19" s="143"/>
    </row>
    <row r="20" spans="1:7" x14ac:dyDescent="0.25">
      <c r="A20" s="144">
        <v>4</v>
      </c>
      <c r="B20" s="142" t="s">
        <v>315</v>
      </c>
      <c r="C20" s="153">
        <v>1</v>
      </c>
      <c r="D20" s="153">
        <v>1</v>
      </c>
      <c r="E20" s="143" t="s">
        <v>321</v>
      </c>
      <c r="F20" s="143"/>
    </row>
    <row r="21" spans="1:7" x14ac:dyDescent="0.25">
      <c r="A21" s="144">
        <v>5</v>
      </c>
      <c r="B21" s="142" t="s">
        <v>316</v>
      </c>
      <c r="C21" s="153"/>
      <c r="D21" s="153">
        <v>1</v>
      </c>
      <c r="E21" s="143" t="s">
        <v>406</v>
      </c>
      <c r="F21" s="143"/>
    </row>
    <row r="22" spans="1:7" x14ac:dyDescent="0.25">
      <c r="A22" s="144">
        <v>6</v>
      </c>
      <c r="B22" s="142" t="s">
        <v>317</v>
      </c>
      <c r="C22" s="153"/>
      <c r="D22" s="153">
        <v>1</v>
      </c>
      <c r="E22" s="143" t="s">
        <v>318</v>
      </c>
      <c r="F22" s="143"/>
    </row>
    <row r="23" spans="1:7" x14ac:dyDescent="0.25">
      <c r="A23" s="154" t="s">
        <v>323</v>
      </c>
    </row>
    <row r="24" spans="1:7" x14ac:dyDescent="0.25">
      <c r="A24" s="70" t="s">
        <v>237</v>
      </c>
      <c r="B24" s="70" t="s">
        <v>325</v>
      </c>
      <c r="C24" s="70" t="s">
        <v>7</v>
      </c>
      <c r="D24" s="70" t="s">
        <v>239</v>
      </c>
      <c r="E24" s="192" t="s">
        <v>327</v>
      </c>
      <c r="F24" s="193"/>
    </row>
    <row r="25" spans="1:7" x14ac:dyDescent="0.25">
      <c r="A25" s="73">
        <f>SUBTOTAL(3,$C$25:C25)</f>
        <v>1</v>
      </c>
      <c r="B25" s="142" t="s">
        <v>428</v>
      </c>
      <c r="C25" s="73" t="s">
        <v>27</v>
      </c>
      <c r="D25" s="142">
        <v>85</v>
      </c>
      <c r="E25" s="165"/>
      <c r="F25" s="166"/>
    </row>
    <row r="26" spans="1:7" x14ac:dyDescent="0.25">
      <c r="A26" s="73">
        <f>SUBTOTAL(3,$C$25:C26)</f>
        <v>2</v>
      </c>
      <c r="B26" s="142" t="s">
        <v>467</v>
      </c>
      <c r="C26" s="73" t="s">
        <v>27</v>
      </c>
      <c r="D26" s="142">
        <v>15</v>
      </c>
      <c r="E26" s="165" t="s">
        <v>468</v>
      </c>
      <c r="F26" s="166"/>
    </row>
    <row r="27" spans="1:7" x14ac:dyDescent="0.25">
      <c r="A27" s="73">
        <f>SUBTOTAL(3,$C$25:C27)</f>
        <v>3</v>
      </c>
      <c r="B27" s="142" t="s">
        <v>429</v>
      </c>
      <c r="C27" s="73" t="s">
        <v>27</v>
      </c>
      <c r="D27" s="142">
        <v>280</v>
      </c>
      <c r="E27" s="165"/>
      <c r="F27" s="166"/>
      <c r="G27" s="164"/>
    </row>
    <row r="28" spans="1:7" x14ac:dyDescent="0.25">
      <c r="A28" s="73">
        <f>SUBTOTAL(3,$C$25:C28)</f>
        <v>4</v>
      </c>
      <c r="B28" s="142" t="s">
        <v>430</v>
      </c>
      <c r="C28" s="73" t="s">
        <v>29</v>
      </c>
      <c r="D28" s="142">
        <v>4000</v>
      </c>
      <c r="E28" s="187"/>
      <c r="F28" s="188"/>
      <c r="G28" s="164"/>
    </row>
    <row r="29" spans="1:7" x14ac:dyDescent="0.25">
      <c r="A29" s="73">
        <f>SUBTOTAL(3,$C$25:C29)</f>
        <v>5</v>
      </c>
      <c r="B29" s="142" t="s">
        <v>41</v>
      </c>
      <c r="C29" s="73" t="s">
        <v>48</v>
      </c>
      <c r="D29" s="142">
        <v>105</v>
      </c>
      <c r="E29" s="187"/>
      <c r="F29" s="188"/>
    </row>
    <row r="30" spans="1:7" x14ac:dyDescent="0.25">
      <c r="A30" s="73">
        <f>SUBTOTAL(3,$C$25:C30)</f>
        <v>6</v>
      </c>
      <c r="B30" s="142" t="s">
        <v>328</v>
      </c>
      <c r="C30" s="73" t="s">
        <v>48</v>
      </c>
      <c r="D30" s="142">
        <v>100</v>
      </c>
      <c r="E30" s="187"/>
      <c r="F30" s="188"/>
    </row>
    <row r="31" spans="1:7" x14ac:dyDescent="0.25">
      <c r="A31" s="73">
        <f>SUBTOTAL(3,$C$25:C31)</f>
        <v>7</v>
      </c>
      <c r="B31" s="142" t="s">
        <v>329</v>
      </c>
      <c r="C31" s="73" t="s">
        <v>48</v>
      </c>
      <c r="D31" s="142">
        <v>300</v>
      </c>
      <c r="E31" s="187"/>
      <c r="F31" s="188"/>
    </row>
    <row r="32" spans="1:7" x14ac:dyDescent="0.25">
      <c r="A32" s="73">
        <f>SUBTOTAL(3,$C$25:C32)</f>
        <v>8</v>
      </c>
      <c r="B32" s="142" t="s">
        <v>359</v>
      </c>
      <c r="C32" s="73" t="s">
        <v>37</v>
      </c>
      <c r="D32" s="142">
        <v>20</v>
      </c>
      <c r="E32" s="187"/>
      <c r="F32" s="188"/>
    </row>
    <row r="33" spans="1:6" x14ac:dyDescent="0.25">
      <c r="A33" s="73">
        <f>SUBTOTAL(3,$C$25:C33)</f>
        <v>9</v>
      </c>
      <c r="B33" s="142" t="s">
        <v>360</v>
      </c>
      <c r="C33" s="73" t="s">
        <v>45</v>
      </c>
      <c r="D33" s="142">
        <v>20</v>
      </c>
      <c r="E33" s="165"/>
      <c r="F33" s="166"/>
    </row>
    <row r="34" spans="1:6" x14ac:dyDescent="0.25">
      <c r="A34" s="73">
        <f>SUBTOTAL(3,$C$25:C34)</f>
        <v>10</v>
      </c>
      <c r="B34" s="142" t="s">
        <v>431</v>
      </c>
      <c r="C34" s="73" t="s">
        <v>48</v>
      </c>
      <c r="D34" s="142">
        <v>10</v>
      </c>
      <c r="E34" s="165"/>
      <c r="F34" s="166"/>
    </row>
    <row r="35" spans="1:6" x14ac:dyDescent="0.25">
      <c r="A35" s="73">
        <f>SUBTOTAL(3,$C$25:C35)</f>
        <v>11</v>
      </c>
      <c r="B35" s="142" t="s">
        <v>416</v>
      </c>
      <c r="C35" s="73" t="s">
        <v>48</v>
      </c>
      <c r="D35" s="142">
        <v>20</v>
      </c>
      <c r="E35" s="165"/>
      <c r="F35" s="166"/>
    </row>
    <row r="36" spans="1:6" x14ac:dyDescent="0.25">
      <c r="A36" s="73">
        <f>SUBTOTAL(3,$C$25:C36)</f>
        <v>12</v>
      </c>
      <c r="B36" s="142" t="s">
        <v>417</v>
      </c>
      <c r="C36" s="73" t="s">
        <v>48</v>
      </c>
      <c r="D36" s="142">
        <v>20</v>
      </c>
      <c r="E36" s="165"/>
      <c r="F36" s="166"/>
    </row>
    <row r="37" spans="1:6" x14ac:dyDescent="0.25">
      <c r="A37" s="73">
        <f>SUBTOTAL(3,$C$25:C37)</f>
        <v>13</v>
      </c>
      <c r="B37" s="142" t="s">
        <v>326</v>
      </c>
      <c r="C37" s="73" t="s">
        <v>37</v>
      </c>
      <c r="D37" s="142">
        <v>30</v>
      </c>
      <c r="E37" s="165"/>
      <c r="F37" s="166"/>
    </row>
    <row r="38" spans="1:6" x14ac:dyDescent="0.25">
      <c r="A38" s="73">
        <f>SUBTOTAL(3,$C$25:C38)</f>
        <v>14</v>
      </c>
      <c r="B38" s="142" t="s">
        <v>418</v>
      </c>
      <c r="C38" s="73" t="s">
        <v>420</v>
      </c>
      <c r="D38" s="142">
        <v>10</v>
      </c>
      <c r="E38" s="165"/>
      <c r="F38" s="166"/>
    </row>
    <row r="39" spans="1:6" x14ac:dyDescent="0.25">
      <c r="A39" s="73">
        <f>SUBTOTAL(3,$C$25:C39)</f>
        <v>15</v>
      </c>
      <c r="B39" s="142" t="s">
        <v>414</v>
      </c>
      <c r="C39" s="73" t="s">
        <v>45</v>
      </c>
      <c r="D39" s="142">
        <v>30</v>
      </c>
      <c r="E39" s="165"/>
      <c r="F39" s="166"/>
    </row>
    <row r="40" spans="1:6" x14ac:dyDescent="0.25">
      <c r="A40" s="73">
        <f>SUBTOTAL(3,$C$25:C40)</f>
        <v>16</v>
      </c>
      <c r="B40" s="142" t="s">
        <v>421</v>
      </c>
      <c r="C40" s="73" t="s">
        <v>331</v>
      </c>
      <c r="D40" s="142">
        <v>60</v>
      </c>
      <c r="E40" s="165"/>
      <c r="F40" s="166"/>
    </row>
    <row r="41" spans="1:6" x14ac:dyDescent="0.25">
      <c r="A41" s="73">
        <f>SUBTOTAL(3,$C$25:C41)</f>
        <v>17</v>
      </c>
      <c r="B41" s="142" t="s">
        <v>422</v>
      </c>
      <c r="C41" s="73" t="s">
        <v>27</v>
      </c>
      <c r="D41" s="142">
        <v>1</v>
      </c>
      <c r="E41" s="165"/>
      <c r="F41" s="166"/>
    </row>
    <row r="42" spans="1:6" x14ac:dyDescent="0.25">
      <c r="A42" s="73">
        <f>SUBTOTAL(3,$C$25:C42)</f>
        <v>18</v>
      </c>
      <c r="B42" s="142" t="s">
        <v>330</v>
      </c>
      <c r="C42" s="73" t="s">
        <v>37</v>
      </c>
      <c r="D42" s="142">
        <v>60</v>
      </c>
      <c r="E42" s="165"/>
      <c r="F42" s="167"/>
    </row>
    <row r="43" spans="1:6" x14ac:dyDescent="0.25">
      <c r="A43" s="73">
        <f>SUBTOTAL(3,$C$25:C43)</f>
        <v>19</v>
      </c>
      <c r="B43" s="142" t="s">
        <v>423</v>
      </c>
      <c r="C43" s="73" t="s">
        <v>37</v>
      </c>
      <c r="D43" s="142">
        <v>100</v>
      </c>
      <c r="E43" s="165"/>
      <c r="F43" s="167"/>
    </row>
    <row r="44" spans="1:6" x14ac:dyDescent="0.25">
      <c r="A44" s="73">
        <f>SUBTOTAL(3,$C$25:C44)</f>
        <v>20</v>
      </c>
      <c r="B44" s="142" t="s">
        <v>426</v>
      </c>
      <c r="C44" s="73" t="s">
        <v>45</v>
      </c>
      <c r="D44" s="142">
        <v>30</v>
      </c>
      <c r="E44" s="165"/>
      <c r="F44" s="167"/>
    </row>
    <row r="45" spans="1:6" x14ac:dyDescent="0.25">
      <c r="A45" s="73">
        <f>SUBTOTAL(3,$C$25:C45)</f>
        <v>21</v>
      </c>
      <c r="B45" s="142" t="s">
        <v>289</v>
      </c>
      <c r="C45" s="73" t="s">
        <v>365</v>
      </c>
      <c r="D45" s="142">
        <v>1</v>
      </c>
      <c r="E45" s="165"/>
      <c r="F45" s="167"/>
    </row>
    <row r="46" spans="1:6" x14ac:dyDescent="0.25">
      <c r="A46" s="73">
        <f>SUBTOTAL(3,$C$25:C46)</f>
        <v>22</v>
      </c>
      <c r="B46" s="142" t="s">
        <v>424</v>
      </c>
      <c r="C46" s="73" t="s">
        <v>48</v>
      </c>
      <c r="D46" s="142">
        <v>6</v>
      </c>
      <c r="E46" s="165"/>
      <c r="F46" s="167"/>
    </row>
    <row r="47" spans="1:6" x14ac:dyDescent="0.25">
      <c r="A47" s="73">
        <f>SUBTOTAL(3,$C$25:C47)</f>
        <v>23</v>
      </c>
      <c r="B47" s="142" t="s">
        <v>432</v>
      </c>
      <c r="C47" s="73" t="s">
        <v>37</v>
      </c>
      <c r="D47" s="142">
        <v>30</v>
      </c>
      <c r="E47" s="165"/>
      <c r="F47" s="167"/>
    </row>
    <row r="48" spans="1:6" x14ac:dyDescent="0.25">
      <c r="A48" s="73">
        <f>SUBTOTAL(3,$C$25:C48)</f>
        <v>24</v>
      </c>
      <c r="B48" s="142" t="s">
        <v>425</v>
      </c>
      <c r="C48" s="73" t="s">
        <v>419</v>
      </c>
      <c r="D48" s="142">
        <v>50</v>
      </c>
      <c r="E48" s="165"/>
      <c r="F48" s="167"/>
    </row>
    <row r="49" spans="1:6" s="148" customFormat="1" ht="31.5" customHeight="1" x14ac:dyDescent="0.25">
      <c r="A49" s="73">
        <f>SUBTOTAL(3,$C$25:C49)</f>
        <v>25</v>
      </c>
      <c r="B49" s="146" t="s">
        <v>463</v>
      </c>
      <c r="C49" s="144" t="s">
        <v>37</v>
      </c>
      <c r="D49" s="168">
        <v>13600</v>
      </c>
      <c r="E49" s="189" t="s">
        <v>464</v>
      </c>
      <c r="F49" s="190"/>
    </row>
    <row r="50" spans="1:6" s="148" customFormat="1" ht="31.5" customHeight="1" x14ac:dyDescent="0.25">
      <c r="A50" s="73">
        <f>SUBTOTAL(3,$C$25:C50)</f>
        <v>26</v>
      </c>
      <c r="B50" s="147" t="s">
        <v>450</v>
      </c>
      <c r="C50" s="144" t="s">
        <v>37</v>
      </c>
      <c r="D50" s="168">
        <f>1800*2+600</f>
        <v>4200</v>
      </c>
      <c r="E50" s="169" t="s">
        <v>465</v>
      </c>
      <c r="F50" s="170"/>
    </row>
    <row r="51" spans="1:6" s="148" customFormat="1" ht="31.5" customHeight="1" x14ac:dyDescent="0.25">
      <c r="A51" s="73">
        <f>SUBTOTAL(3,$C$25:C51)</f>
        <v>26</v>
      </c>
      <c r="B51" s="147" t="s">
        <v>451</v>
      </c>
      <c r="C51" s="144"/>
      <c r="D51" s="168">
        <v>400</v>
      </c>
      <c r="E51" s="169" t="s">
        <v>466</v>
      </c>
      <c r="F51" s="170"/>
    </row>
    <row r="52" spans="1:6" x14ac:dyDescent="0.25">
      <c r="A52" s="73">
        <f>SUBTOTAL(3,$C$25:C52)</f>
        <v>27</v>
      </c>
      <c r="B52" s="142" t="s">
        <v>382</v>
      </c>
      <c r="C52" s="73" t="s">
        <v>37</v>
      </c>
      <c r="D52" s="142">
        <v>100</v>
      </c>
      <c r="E52" s="165"/>
      <c r="F52" s="166"/>
    </row>
    <row r="53" spans="1:6" x14ac:dyDescent="0.25">
      <c r="A53" s="157" t="s">
        <v>361</v>
      </c>
    </row>
    <row r="54" spans="1:6" s="138" customFormat="1" ht="31.5" x14ac:dyDescent="0.2">
      <c r="A54" s="140" t="s">
        <v>237</v>
      </c>
      <c r="B54" s="140" t="s">
        <v>324</v>
      </c>
      <c r="C54" s="141" t="s">
        <v>314</v>
      </c>
      <c r="D54" s="140" t="s">
        <v>312</v>
      </c>
      <c r="E54" s="140" t="s">
        <v>327</v>
      </c>
      <c r="F54" s="141"/>
    </row>
    <row r="55" spans="1:6" ht="31.5" x14ac:dyDescent="0.25">
      <c r="A55" s="144">
        <f>SUBTOTAL(3,$B$55:B55)</f>
        <v>1</v>
      </c>
      <c r="B55" s="146" t="s">
        <v>336</v>
      </c>
      <c r="C55" s="144">
        <v>1</v>
      </c>
      <c r="D55" s="144">
        <v>1</v>
      </c>
      <c r="E55" s="158" t="s">
        <v>455</v>
      </c>
      <c r="F55" s="143"/>
    </row>
    <row r="56" spans="1:6" ht="47.25" x14ac:dyDescent="0.25">
      <c r="A56" s="144">
        <f>SUBTOTAL(3,$B$55:B56)</f>
        <v>2</v>
      </c>
      <c r="B56" s="159" t="s">
        <v>337</v>
      </c>
      <c r="C56" s="144">
        <v>1</v>
      </c>
      <c r="D56" s="144">
        <v>2</v>
      </c>
      <c r="E56" s="158" t="s">
        <v>338</v>
      </c>
      <c r="F56" s="143"/>
    </row>
    <row r="57" spans="1:6" x14ac:dyDescent="0.25">
      <c r="A57" s="144">
        <f>SUBTOTAL(3,$B$55:B57)</f>
        <v>3</v>
      </c>
      <c r="B57" s="159" t="s">
        <v>458</v>
      </c>
      <c r="C57" s="144">
        <v>0</v>
      </c>
      <c r="D57" s="144">
        <v>2</v>
      </c>
      <c r="E57" s="159" t="s">
        <v>459</v>
      </c>
      <c r="F57" s="143"/>
    </row>
    <row r="58" spans="1:6" x14ac:dyDescent="0.25">
      <c r="A58" s="144">
        <f>SUBTOTAL(3,$B$55:B58)</f>
        <v>4</v>
      </c>
      <c r="B58" s="159" t="s">
        <v>457</v>
      </c>
      <c r="C58" s="144">
        <v>0</v>
      </c>
      <c r="D58" s="144">
        <v>1</v>
      </c>
      <c r="E58" s="159" t="s">
        <v>318</v>
      </c>
      <c r="F58" s="143"/>
    </row>
    <row r="59" spans="1:6" x14ac:dyDescent="0.25">
      <c r="A59" s="144">
        <f>SUBTOTAL(3,$B$55:B59)</f>
        <v>5</v>
      </c>
      <c r="B59" s="159" t="s">
        <v>339</v>
      </c>
      <c r="C59" s="73">
        <v>1</v>
      </c>
      <c r="D59" s="73">
        <v>1</v>
      </c>
      <c r="E59" s="142" t="s">
        <v>321</v>
      </c>
      <c r="F59" s="143"/>
    </row>
    <row r="60" spans="1:6" x14ac:dyDescent="0.25">
      <c r="A60" s="144">
        <f>SUBTOTAL(3,$B$55:B60)</f>
        <v>6</v>
      </c>
      <c r="B60" s="159" t="s">
        <v>340</v>
      </c>
      <c r="C60" s="73">
        <v>5</v>
      </c>
      <c r="D60" s="73">
        <v>5</v>
      </c>
      <c r="E60" s="142" t="s">
        <v>341</v>
      </c>
      <c r="F60" s="143"/>
    </row>
    <row r="61" spans="1:6" x14ac:dyDescent="0.25">
      <c r="A61" s="144">
        <f>SUBTOTAL(3,$B$55:B61)</f>
        <v>7</v>
      </c>
      <c r="B61" s="159" t="s">
        <v>342</v>
      </c>
      <c r="C61" s="73">
        <v>6</v>
      </c>
      <c r="D61" s="73">
        <v>6</v>
      </c>
      <c r="E61" s="142" t="s">
        <v>321</v>
      </c>
      <c r="F61" s="143"/>
    </row>
    <row r="62" spans="1:6" ht="94.5" x14ac:dyDescent="0.25">
      <c r="A62" s="144">
        <f>SUBTOTAL(3,$B$55:B62)</f>
        <v>8</v>
      </c>
      <c r="B62" s="161" t="s">
        <v>413</v>
      </c>
      <c r="C62" s="144">
        <v>2</v>
      </c>
      <c r="D62" s="144">
        <v>3</v>
      </c>
      <c r="E62" s="158" t="s">
        <v>343</v>
      </c>
      <c r="F62" s="143"/>
    </row>
    <row r="63" spans="1:6" x14ac:dyDescent="0.25">
      <c r="A63" s="144">
        <f>SUBTOTAL(3,$B$55:B63)</f>
        <v>9</v>
      </c>
      <c r="B63" s="161" t="s">
        <v>460</v>
      </c>
      <c r="C63" s="144">
        <v>0</v>
      </c>
      <c r="D63" s="144" t="s">
        <v>462</v>
      </c>
      <c r="E63" s="161" t="s">
        <v>461</v>
      </c>
      <c r="F63" s="143"/>
    </row>
    <row r="64" spans="1:6" ht="78.75" x14ac:dyDescent="0.25">
      <c r="A64" s="144">
        <f>SUBTOTAL(3,$B$55:B64)</f>
        <v>10</v>
      </c>
      <c r="B64" s="159" t="s">
        <v>344</v>
      </c>
      <c r="C64" s="144">
        <v>17</v>
      </c>
      <c r="D64" s="144">
        <v>27</v>
      </c>
      <c r="E64" s="160" t="s">
        <v>456</v>
      </c>
      <c r="F64" s="143"/>
    </row>
    <row r="65" spans="1:6" x14ac:dyDescent="0.25">
      <c r="A65" s="144">
        <f>SUBTOTAL(3,$B$55:B65)</f>
        <v>11</v>
      </c>
      <c r="B65" s="142" t="s">
        <v>433</v>
      </c>
      <c r="C65" s="73">
        <v>0</v>
      </c>
      <c r="D65" s="73">
        <v>6</v>
      </c>
      <c r="E65" s="143"/>
      <c r="F65" s="143"/>
    </row>
    <row r="66" spans="1:6" x14ac:dyDescent="0.25">
      <c r="A66" s="144">
        <f>SUBTOTAL(3,$B$55:B66)</f>
        <v>12</v>
      </c>
      <c r="B66" s="142" t="s">
        <v>434</v>
      </c>
      <c r="C66" s="73">
        <v>0</v>
      </c>
      <c r="D66" s="73">
        <v>60</v>
      </c>
      <c r="E66" s="143"/>
      <c r="F66" s="143"/>
    </row>
    <row r="67" spans="1:6" x14ac:dyDescent="0.25">
      <c r="A67" s="144">
        <f>SUBTOTAL(3,$B$55:B67)</f>
        <v>13</v>
      </c>
      <c r="B67" s="159" t="s">
        <v>346</v>
      </c>
      <c r="C67" s="159">
        <v>1</v>
      </c>
      <c r="D67" s="159">
        <v>2</v>
      </c>
      <c r="E67" s="142" t="s">
        <v>345</v>
      </c>
      <c r="F67" s="143"/>
    </row>
    <row r="68" spans="1:6" ht="31.5" x14ac:dyDescent="0.25">
      <c r="A68" s="144">
        <f>SUBTOTAL(3,$B$55:B68)</f>
        <v>14</v>
      </c>
      <c r="B68" s="142" t="s">
        <v>347</v>
      </c>
      <c r="C68" s="73">
        <v>20</v>
      </c>
      <c r="D68" s="73">
        <v>20</v>
      </c>
      <c r="E68" s="143" t="s">
        <v>348</v>
      </c>
      <c r="F68" s="143"/>
    </row>
    <row r="69" spans="1:6" x14ac:dyDescent="0.25">
      <c r="A69" s="144">
        <f>SUBTOTAL(3,$B$55:B69)</f>
        <v>15</v>
      </c>
      <c r="B69" s="142" t="s">
        <v>349</v>
      </c>
      <c r="C69" s="73">
        <v>2</v>
      </c>
      <c r="D69" s="73">
        <v>2</v>
      </c>
      <c r="E69" s="142" t="s">
        <v>350</v>
      </c>
      <c r="F69" s="143"/>
    </row>
  </sheetData>
  <mergeCells count="8">
    <mergeCell ref="E31:F31"/>
    <mergeCell ref="E49:F49"/>
    <mergeCell ref="E32:F32"/>
    <mergeCell ref="A2:F2"/>
    <mergeCell ref="E24:F24"/>
    <mergeCell ref="E28:F28"/>
    <mergeCell ref="E29:F29"/>
    <mergeCell ref="E30:F30"/>
  </mergeCells>
  <phoneticPr fontId="32" type="noConversion"/>
  <printOptions horizontalCentered="1"/>
  <pageMargins left="0.27559055118110237" right="0.35433070866141736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4" sqref="A4:B6"/>
    </sheetView>
  </sheetViews>
  <sheetFormatPr defaultRowHeight="15.75" x14ac:dyDescent="0.25"/>
  <cols>
    <col min="1" max="1" width="7.7109375" style="72" customWidth="1"/>
    <col min="2" max="2" width="33.42578125" style="72" customWidth="1"/>
    <col min="3" max="3" width="10.28515625" style="72" bestFit="1" customWidth="1"/>
    <col min="4" max="4" width="15.5703125" style="72" customWidth="1"/>
    <col min="5" max="5" width="44.7109375" style="72" customWidth="1"/>
    <col min="6" max="6" width="21.42578125" style="137" customWidth="1"/>
    <col min="7" max="7" width="24.85546875" style="72" customWidth="1"/>
    <col min="8" max="16384" width="9.140625" style="72"/>
  </cols>
  <sheetData>
    <row r="1" spans="1:6" x14ac:dyDescent="0.25">
      <c r="A1" s="72" t="s">
        <v>396</v>
      </c>
    </row>
    <row r="2" spans="1:6" x14ac:dyDescent="0.25">
      <c r="A2" s="191" t="s">
        <v>334</v>
      </c>
      <c r="B2" s="191"/>
      <c r="C2" s="191"/>
      <c r="D2" s="191"/>
      <c r="E2" s="191"/>
      <c r="F2" s="191"/>
    </row>
    <row r="3" spans="1:6" x14ac:dyDescent="0.25">
      <c r="A3" s="172"/>
      <c r="B3" s="172"/>
      <c r="C3" s="172"/>
      <c r="D3" s="172"/>
      <c r="E3" s="172"/>
      <c r="F3" s="172"/>
    </row>
    <row r="4" spans="1:6" x14ac:dyDescent="0.25">
      <c r="A4" s="245" t="s">
        <v>469</v>
      </c>
      <c r="B4" s="246" t="s">
        <v>479</v>
      </c>
      <c r="C4" s="172"/>
      <c r="D4" s="172"/>
      <c r="E4" s="172"/>
      <c r="F4" s="172"/>
    </row>
    <row r="5" spans="1:6" x14ac:dyDescent="0.25">
      <c r="A5" s="245" t="s">
        <v>471</v>
      </c>
      <c r="B5" s="246" t="s">
        <v>480</v>
      </c>
      <c r="C5" s="172"/>
      <c r="D5" s="172"/>
      <c r="E5" s="172"/>
      <c r="F5" s="172"/>
    </row>
    <row r="6" spans="1:6" x14ac:dyDescent="0.25">
      <c r="A6" s="245" t="s">
        <v>473</v>
      </c>
      <c r="B6" s="246" t="s">
        <v>474</v>
      </c>
      <c r="C6" s="172"/>
      <c r="D6" s="172"/>
      <c r="E6" s="172"/>
      <c r="F6" s="172"/>
    </row>
    <row r="7" spans="1:6" x14ac:dyDescent="0.25">
      <c r="A7" s="245"/>
      <c r="B7" s="246"/>
      <c r="C7" s="172"/>
      <c r="D7" s="172"/>
      <c r="E7" s="172"/>
      <c r="F7" s="172"/>
    </row>
    <row r="8" spans="1:6" s="138" customFormat="1" x14ac:dyDescent="0.2">
      <c r="A8" s="140"/>
      <c r="B8" s="140" t="s">
        <v>324</v>
      </c>
      <c r="C8" s="141" t="s">
        <v>7</v>
      </c>
      <c r="D8" s="141" t="s">
        <v>353</v>
      </c>
      <c r="E8" s="140" t="s">
        <v>310</v>
      </c>
      <c r="F8" s="141" t="s">
        <v>10</v>
      </c>
    </row>
    <row r="9" spans="1:6" s="138" customFormat="1" ht="20.100000000000001" customHeight="1" x14ac:dyDescent="0.2">
      <c r="A9" s="139" t="s">
        <v>335</v>
      </c>
      <c r="B9" s="140"/>
      <c r="C9" s="141"/>
      <c r="D9" s="140"/>
      <c r="E9" s="140"/>
      <c r="F9" s="141"/>
    </row>
    <row r="10" spans="1:6" s="148" customFormat="1" ht="30" customHeight="1" x14ac:dyDescent="0.2">
      <c r="A10" s="144">
        <v>1</v>
      </c>
      <c r="B10" s="146" t="s">
        <v>355</v>
      </c>
      <c r="C10" s="150" t="s">
        <v>16</v>
      </c>
      <c r="D10" s="150">
        <v>2</v>
      </c>
      <c r="E10" s="147"/>
      <c r="F10" s="147"/>
    </row>
    <row r="11" spans="1:6" s="148" customFormat="1" ht="30" customHeight="1" x14ac:dyDescent="0.2">
      <c r="A11" s="144">
        <v>2</v>
      </c>
      <c r="B11" s="146" t="s">
        <v>315</v>
      </c>
      <c r="C11" s="150" t="s">
        <v>37</v>
      </c>
      <c r="D11" s="150">
        <v>2</v>
      </c>
      <c r="E11" s="145"/>
      <c r="F11" s="147" t="s">
        <v>448</v>
      </c>
    </row>
    <row r="12" spans="1:6" s="148" customFormat="1" ht="30" customHeight="1" x14ac:dyDescent="0.2">
      <c r="A12" s="144">
        <v>3</v>
      </c>
      <c r="B12" s="146" t="s">
        <v>316</v>
      </c>
      <c r="C12" s="150" t="s">
        <v>45</v>
      </c>
      <c r="D12" s="150">
        <v>3</v>
      </c>
      <c r="E12" s="145" t="s">
        <v>318</v>
      </c>
      <c r="F12" s="147"/>
    </row>
    <row r="13" spans="1:6" s="148" customFormat="1" ht="30" customHeight="1" x14ac:dyDescent="0.2">
      <c r="A13" s="144">
        <v>4</v>
      </c>
      <c r="B13" s="146" t="s">
        <v>403</v>
      </c>
      <c r="C13" s="150" t="s">
        <v>37</v>
      </c>
      <c r="D13" s="150">
        <v>1</v>
      </c>
      <c r="E13" s="145"/>
      <c r="F13" s="147" t="s">
        <v>404</v>
      </c>
    </row>
    <row r="14" spans="1:6" s="148" customFormat="1" ht="30" customHeight="1" x14ac:dyDescent="0.2">
      <c r="A14" s="144">
        <v>5</v>
      </c>
      <c r="B14" s="146" t="s">
        <v>317</v>
      </c>
      <c r="C14" s="150" t="s">
        <v>37</v>
      </c>
      <c r="D14" s="150">
        <v>1</v>
      </c>
      <c r="E14" s="145" t="s">
        <v>318</v>
      </c>
      <c r="F14" s="147"/>
    </row>
    <row r="15" spans="1:6" x14ac:dyDescent="0.25">
      <c r="A15" s="154" t="s">
        <v>323</v>
      </c>
    </row>
    <row r="16" spans="1:6" x14ac:dyDescent="0.25">
      <c r="A16" s="70" t="s">
        <v>237</v>
      </c>
      <c r="B16" s="70" t="s">
        <v>325</v>
      </c>
      <c r="C16" s="70" t="s">
        <v>7</v>
      </c>
      <c r="D16" s="70" t="s">
        <v>239</v>
      </c>
      <c r="E16" s="70" t="s">
        <v>310</v>
      </c>
      <c r="F16" s="155" t="s">
        <v>10</v>
      </c>
    </row>
    <row r="17" spans="1:6" ht="20.100000000000001" customHeight="1" x14ac:dyDescent="0.25">
      <c r="A17" s="73">
        <f>SUBTOTAL(3,$B$17:B17)</f>
        <v>1</v>
      </c>
      <c r="B17" s="156" t="s">
        <v>282</v>
      </c>
      <c r="C17" s="73" t="s">
        <v>27</v>
      </c>
      <c r="D17" s="73">
        <v>10</v>
      </c>
      <c r="E17" s="73" t="s">
        <v>318</v>
      </c>
      <c r="F17" s="194" t="s">
        <v>370</v>
      </c>
    </row>
    <row r="18" spans="1:6" ht="20.100000000000001" customHeight="1" x14ac:dyDescent="0.25">
      <c r="A18" s="73">
        <f>SUBTOTAL(3,$B$17:B18)</f>
        <v>2</v>
      </c>
      <c r="B18" s="142" t="s">
        <v>363</v>
      </c>
      <c r="C18" s="73" t="s">
        <v>48</v>
      </c>
      <c r="D18" s="73">
        <v>40</v>
      </c>
      <c r="E18" s="73" t="s">
        <v>318</v>
      </c>
      <c r="F18" s="195"/>
    </row>
    <row r="19" spans="1:6" ht="20.100000000000001" customHeight="1" x14ac:dyDescent="0.25">
      <c r="A19" s="73">
        <f>SUBTOTAL(3,$B$17:B19)</f>
        <v>3</v>
      </c>
      <c r="B19" s="142" t="s">
        <v>364</v>
      </c>
      <c r="C19" s="73" t="s">
        <v>48</v>
      </c>
      <c r="D19" s="73">
        <v>3</v>
      </c>
      <c r="E19" s="73" t="s">
        <v>318</v>
      </c>
      <c r="F19" s="195"/>
    </row>
    <row r="20" spans="1:6" ht="20.100000000000001" customHeight="1" x14ac:dyDescent="0.25">
      <c r="A20" s="73">
        <f>SUBTOTAL(3,$B$17:B20)</f>
        <v>4</v>
      </c>
      <c r="B20" s="142" t="s">
        <v>407</v>
      </c>
      <c r="C20" s="73" t="s">
        <v>48</v>
      </c>
      <c r="D20" s="73">
        <v>20</v>
      </c>
      <c r="E20" s="73" t="s">
        <v>318</v>
      </c>
      <c r="F20" s="195"/>
    </row>
    <row r="21" spans="1:6" ht="20.100000000000001" customHeight="1" x14ac:dyDescent="0.25">
      <c r="A21" s="73">
        <f>SUBTOTAL(3,$B$17:B21)</f>
        <v>5</v>
      </c>
      <c r="B21" s="142" t="s">
        <v>41</v>
      </c>
      <c r="C21" s="73" t="s">
        <v>48</v>
      </c>
      <c r="D21" s="73">
        <v>3</v>
      </c>
      <c r="E21" s="73" t="s">
        <v>318</v>
      </c>
      <c r="F21" s="195"/>
    </row>
    <row r="22" spans="1:6" s="148" customFormat="1" ht="20.100000000000001" customHeight="1" x14ac:dyDescent="0.25">
      <c r="A22" s="73">
        <f>SUBTOTAL(3,$B$17:B22)</f>
        <v>6</v>
      </c>
      <c r="B22" s="142" t="s">
        <v>326</v>
      </c>
      <c r="C22" s="144" t="s">
        <v>48</v>
      </c>
      <c r="D22" s="144">
        <v>20</v>
      </c>
      <c r="E22" s="145" t="s">
        <v>318</v>
      </c>
      <c r="F22" s="195"/>
    </row>
    <row r="23" spans="1:6" ht="20.100000000000001" customHeight="1" x14ac:dyDescent="0.25">
      <c r="A23" s="73">
        <f>SUBTOTAL(3,$B$17:B23)</f>
        <v>7</v>
      </c>
      <c r="B23" s="142" t="s">
        <v>435</v>
      </c>
      <c r="C23" s="73" t="s">
        <v>48</v>
      </c>
      <c r="D23" s="73">
        <v>25</v>
      </c>
      <c r="E23" s="73" t="s">
        <v>318</v>
      </c>
      <c r="F23" s="195"/>
    </row>
    <row r="24" spans="1:6" ht="20.100000000000001" customHeight="1" x14ac:dyDescent="0.25">
      <c r="A24" s="73">
        <f>SUBTOTAL(3,$B$17:B24)</f>
        <v>8</v>
      </c>
      <c r="B24" s="142" t="s">
        <v>366</v>
      </c>
      <c r="C24" s="73" t="s">
        <v>365</v>
      </c>
      <c r="D24" s="73">
        <v>1</v>
      </c>
      <c r="E24" s="73" t="s">
        <v>318</v>
      </c>
      <c r="F24" s="195"/>
    </row>
    <row r="25" spans="1:6" ht="20.100000000000001" customHeight="1" x14ac:dyDescent="0.25">
      <c r="A25" s="73">
        <f>SUBTOTAL(3,$B$17:B25)</f>
        <v>9</v>
      </c>
      <c r="B25" s="142" t="s">
        <v>332</v>
      </c>
      <c r="C25" s="73" t="s">
        <v>27</v>
      </c>
      <c r="D25" s="73">
        <v>1</v>
      </c>
      <c r="E25" s="73" t="s">
        <v>318</v>
      </c>
      <c r="F25" s="195"/>
    </row>
    <row r="26" spans="1:6" ht="20.100000000000001" customHeight="1" x14ac:dyDescent="0.25">
      <c r="A26" s="73">
        <f>SUBTOTAL(3,$B$17:B26)</f>
        <v>10</v>
      </c>
      <c r="B26" s="142" t="s">
        <v>367</v>
      </c>
      <c r="C26" s="73" t="s">
        <v>37</v>
      </c>
      <c r="D26" s="73">
        <v>2000</v>
      </c>
      <c r="E26" s="73" t="s">
        <v>318</v>
      </c>
      <c r="F26" s="195"/>
    </row>
    <row r="27" spans="1:6" ht="20.100000000000001" customHeight="1" x14ac:dyDescent="0.25">
      <c r="A27" s="73">
        <f>SUBTOTAL(3,$B$17:B27)</f>
        <v>11</v>
      </c>
      <c r="B27" s="142" t="s">
        <v>283</v>
      </c>
      <c r="C27" s="73" t="s">
        <v>331</v>
      </c>
      <c r="D27" s="73">
        <v>2</v>
      </c>
      <c r="E27" s="73" t="s">
        <v>318</v>
      </c>
      <c r="F27" s="196"/>
    </row>
    <row r="28" spans="1:6" x14ac:dyDescent="0.25">
      <c r="A28" s="73">
        <f>SUBTOTAL(3,$B$17:B30)</f>
        <v>14</v>
      </c>
      <c r="B28" s="142" t="s">
        <v>436</v>
      </c>
      <c r="C28" s="142" t="s">
        <v>29</v>
      </c>
      <c r="D28" s="142">
        <v>100</v>
      </c>
      <c r="E28" s="73" t="s">
        <v>318</v>
      </c>
      <c r="F28" s="143"/>
    </row>
    <row r="29" spans="1:6" ht="20.100000000000001" customHeight="1" x14ac:dyDescent="0.25">
      <c r="A29" s="73">
        <f>SUBTOTAL(3,$B$17:B29)</f>
        <v>13</v>
      </c>
      <c r="B29" s="142" t="s">
        <v>414</v>
      </c>
      <c r="C29" s="73" t="s">
        <v>362</v>
      </c>
      <c r="D29" s="73">
        <v>10</v>
      </c>
      <c r="E29" s="73" t="s">
        <v>318</v>
      </c>
      <c r="F29" s="163"/>
    </row>
    <row r="30" spans="1:6" ht="36" customHeight="1" x14ac:dyDescent="0.25">
      <c r="A30" s="73">
        <f>SUBTOTAL(3,$B$17:B30)</f>
        <v>14</v>
      </c>
      <c r="B30" s="142" t="s">
        <v>368</v>
      </c>
      <c r="C30" s="73" t="s">
        <v>37</v>
      </c>
      <c r="D30" s="73">
        <v>10</v>
      </c>
      <c r="E30" s="73" t="s">
        <v>318</v>
      </c>
      <c r="F30" s="162" t="s">
        <v>408</v>
      </c>
    </row>
  </sheetData>
  <mergeCells count="2">
    <mergeCell ref="A2:F2"/>
    <mergeCell ref="F17:F27"/>
  </mergeCells>
  <printOptions horizontalCentered="1"/>
  <pageMargins left="0.27559055118110237" right="0.35433070866141736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4" sqref="A4:B6"/>
    </sheetView>
  </sheetViews>
  <sheetFormatPr defaultRowHeight="15.75" x14ac:dyDescent="0.25"/>
  <cols>
    <col min="1" max="1" width="7.7109375" style="72" customWidth="1"/>
    <col min="2" max="2" width="36.28515625" style="72" customWidth="1"/>
    <col min="3" max="3" width="10.28515625" style="72" bestFit="1" customWidth="1"/>
    <col min="4" max="4" width="15.5703125" style="72" customWidth="1"/>
    <col min="5" max="5" width="44.7109375" style="72" customWidth="1"/>
    <col min="6" max="6" width="21.42578125" style="137" customWidth="1"/>
    <col min="7" max="7" width="24.85546875" style="72" customWidth="1"/>
    <col min="8" max="16384" width="9.140625" style="72"/>
  </cols>
  <sheetData>
    <row r="1" spans="1:6" x14ac:dyDescent="0.25">
      <c r="A1" s="72" t="s">
        <v>397</v>
      </c>
    </row>
    <row r="2" spans="1:6" x14ac:dyDescent="0.25">
      <c r="A2" s="191" t="s">
        <v>372</v>
      </c>
      <c r="B2" s="191"/>
      <c r="C2" s="191"/>
      <c r="D2" s="191"/>
      <c r="E2" s="191"/>
      <c r="F2" s="191"/>
    </row>
    <row r="3" spans="1:6" x14ac:dyDescent="0.25">
      <c r="A3" s="172"/>
      <c r="B3" s="172"/>
      <c r="C3" s="172"/>
      <c r="D3" s="172"/>
      <c r="E3" s="172"/>
      <c r="F3" s="172"/>
    </row>
    <row r="4" spans="1:6" x14ac:dyDescent="0.25">
      <c r="A4" s="245" t="s">
        <v>469</v>
      </c>
      <c r="B4" s="246" t="s">
        <v>479</v>
      </c>
      <c r="C4" s="172"/>
      <c r="D4" s="172"/>
      <c r="E4" s="172"/>
      <c r="F4" s="172"/>
    </row>
    <row r="5" spans="1:6" x14ac:dyDescent="0.25">
      <c r="A5" s="245" t="s">
        <v>471</v>
      </c>
      <c r="B5" s="246" t="s">
        <v>480</v>
      </c>
      <c r="C5" s="172"/>
      <c r="D5" s="172"/>
      <c r="E5" s="172"/>
      <c r="F5" s="172"/>
    </row>
    <row r="6" spans="1:6" x14ac:dyDescent="0.25">
      <c r="A6" s="245" t="s">
        <v>473</v>
      </c>
      <c r="B6" s="246" t="s">
        <v>474</v>
      </c>
      <c r="C6" s="172"/>
      <c r="D6" s="172"/>
      <c r="E6" s="172"/>
      <c r="F6" s="172"/>
    </row>
    <row r="7" spans="1:6" x14ac:dyDescent="0.25">
      <c r="A7" s="172"/>
      <c r="B7" s="172"/>
      <c r="C7" s="172"/>
      <c r="D7" s="172"/>
      <c r="E7" s="172"/>
      <c r="F7" s="172"/>
    </row>
    <row r="8" spans="1:6" s="138" customFormat="1" x14ac:dyDescent="0.2">
      <c r="A8" s="140"/>
      <c r="B8" s="140" t="s">
        <v>324</v>
      </c>
      <c r="C8" s="141" t="s">
        <v>400</v>
      </c>
      <c r="D8" s="141" t="s">
        <v>353</v>
      </c>
      <c r="E8" s="140" t="s">
        <v>310</v>
      </c>
      <c r="F8" s="141" t="s">
        <v>10</v>
      </c>
    </row>
    <row r="9" spans="1:6" s="138" customFormat="1" ht="20.100000000000001" customHeight="1" x14ac:dyDescent="0.2">
      <c r="A9" s="139" t="s">
        <v>371</v>
      </c>
      <c r="B9" s="140"/>
      <c r="C9" s="141"/>
      <c r="D9" s="140"/>
      <c r="E9" s="140"/>
      <c r="F9" s="141"/>
    </row>
    <row r="10" spans="1:6" s="148" customFormat="1" ht="20.100000000000001" customHeight="1" x14ac:dyDescent="0.2">
      <c r="A10" s="144">
        <v>1</v>
      </c>
      <c r="B10" s="146" t="s">
        <v>309</v>
      </c>
      <c r="C10" s="150"/>
      <c r="D10" s="150">
        <v>1</v>
      </c>
      <c r="E10" s="147" t="s">
        <v>354</v>
      </c>
      <c r="F10" s="147"/>
    </row>
    <row r="11" spans="1:6" s="148" customFormat="1" ht="20.100000000000001" customHeight="1" x14ac:dyDescent="0.2">
      <c r="A11" s="144">
        <v>2</v>
      </c>
      <c r="B11" s="146" t="s">
        <v>313</v>
      </c>
      <c r="C11" s="150"/>
      <c r="D11" s="150">
        <v>3</v>
      </c>
      <c r="E11" s="147" t="s">
        <v>351</v>
      </c>
      <c r="F11" s="147"/>
    </row>
    <row r="12" spans="1:6" s="148" customFormat="1" ht="20.100000000000001" customHeight="1" x14ac:dyDescent="0.2">
      <c r="A12" s="144">
        <v>3</v>
      </c>
      <c r="B12" s="146" t="s">
        <v>352</v>
      </c>
      <c r="C12" s="150"/>
      <c r="D12" s="150">
        <v>1</v>
      </c>
      <c r="E12" s="147" t="s">
        <v>357</v>
      </c>
      <c r="F12" s="147"/>
    </row>
    <row r="13" spans="1:6" s="148" customFormat="1" ht="20.100000000000001" customHeight="1" x14ac:dyDescent="0.2">
      <c r="A13" s="144">
        <v>4</v>
      </c>
      <c r="B13" s="146" t="s">
        <v>355</v>
      </c>
      <c r="C13" s="150"/>
      <c r="D13" s="150">
        <v>7</v>
      </c>
      <c r="E13" s="147"/>
      <c r="F13" s="147"/>
    </row>
    <row r="14" spans="1:6" s="148" customFormat="1" ht="20.100000000000001" customHeight="1" x14ac:dyDescent="0.2">
      <c r="A14" s="144">
        <v>5</v>
      </c>
      <c r="B14" s="146" t="s">
        <v>315</v>
      </c>
      <c r="C14" s="150"/>
      <c r="D14" s="150">
        <v>7</v>
      </c>
      <c r="E14" s="147"/>
      <c r="F14" s="147"/>
    </row>
    <row r="15" spans="1:6" s="148" customFormat="1" ht="29.25" customHeight="1" x14ac:dyDescent="0.2">
      <c r="A15" s="144">
        <v>6</v>
      </c>
      <c r="B15" s="146" t="s">
        <v>316</v>
      </c>
      <c r="C15" s="150"/>
      <c r="D15" s="150">
        <v>14</v>
      </c>
      <c r="E15" s="147" t="s">
        <v>358</v>
      </c>
      <c r="F15" s="147"/>
    </row>
    <row r="16" spans="1:6" s="148" customFormat="1" ht="29.25" customHeight="1" x14ac:dyDescent="0.2">
      <c r="A16" s="144">
        <v>7</v>
      </c>
      <c r="B16" s="146" t="s">
        <v>403</v>
      </c>
      <c r="C16" s="150"/>
      <c r="D16" s="150">
        <v>1</v>
      </c>
      <c r="E16" s="147" t="s">
        <v>318</v>
      </c>
      <c r="F16" s="147"/>
    </row>
    <row r="17" spans="1:6" s="148" customFormat="1" ht="29.25" customHeight="1" x14ac:dyDescent="0.2">
      <c r="A17" s="144">
        <v>8</v>
      </c>
      <c r="B17" s="146" t="s">
        <v>399</v>
      </c>
      <c r="C17" s="150">
        <v>9</v>
      </c>
      <c r="D17" s="150">
        <v>23</v>
      </c>
      <c r="E17" s="147" t="s">
        <v>437</v>
      </c>
      <c r="F17" s="147"/>
    </row>
    <row r="18" spans="1:6" s="148" customFormat="1" ht="29.25" customHeight="1" x14ac:dyDescent="0.2">
      <c r="A18" s="144">
        <v>9</v>
      </c>
      <c r="B18" s="146" t="s">
        <v>438</v>
      </c>
      <c r="C18" s="150">
        <v>0</v>
      </c>
      <c r="D18" s="150">
        <v>1</v>
      </c>
      <c r="E18" s="147" t="s">
        <v>318</v>
      </c>
      <c r="F18" s="147"/>
    </row>
    <row r="19" spans="1:6" s="148" customFormat="1" ht="29.25" customHeight="1" x14ac:dyDescent="0.2">
      <c r="A19" s="144">
        <v>10</v>
      </c>
      <c r="B19" s="146" t="s">
        <v>444</v>
      </c>
      <c r="C19" s="150">
        <v>0</v>
      </c>
      <c r="D19" s="150">
        <v>1</v>
      </c>
      <c r="E19" s="147" t="s">
        <v>318</v>
      </c>
      <c r="F19" s="147"/>
    </row>
    <row r="20" spans="1:6" s="148" customFormat="1" ht="48.75" customHeight="1" x14ac:dyDescent="0.2">
      <c r="A20" s="144">
        <v>11</v>
      </c>
      <c r="B20" s="146" t="s">
        <v>317</v>
      </c>
      <c r="C20" s="150"/>
      <c r="D20" s="150">
        <v>1</v>
      </c>
      <c r="E20" s="147" t="s">
        <v>318</v>
      </c>
      <c r="F20" s="147" t="s">
        <v>445</v>
      </c>
    </row>
    <row r="21" spans="1:6" ht="20.100000000000001" customHeight="1" x14ac:dyDescent="0.25">
      <c r="A21" s="154" t="s">
        <v>394</v>
      </c>
    </row>
    <row r="22" spans="1:6" ht="20.100000000000001" customHeight="1" x14ac:dyDescent="0.25">
      <c r="A22" s="70" t="s">
        <v>237</v>
      </c>
      <c r="B22" s="70" t="s">
        <v>325</v>
      </c>
      <c r="C22" s="70" t="s">
        <v>7</v>
      </c>
      <c r="D22" s="70" t="s">
        <v>239</v>
      </c>
      <c r="E22" s="70" t="s">
        <v>310</v>
      </c>
      <c r="F22" s="155" t="s">
        <v>10</v>
      </c>
    </row>
    <row r="23" spans="1:6" ht="20.100000000000001" customHeight="1" x14ac:dyDescent="0.25">
      <c r="A23" s="73">
        <f>SUBTOTAL(3,$B$23:B23)</f>
        <v>1</v>
      </c>
      <c r="B23" s="142" t="s">
        <v>428</v>
      </c>
      <c r="C23" s="73" t="s">
        <v>27</v>
      </c>
      <c r="D23" s="142">
        <v>150</v>
      </c>
      <c r="E23" s="147"/>
      <c r="F23" s="143" t="s">
        <v>356</v>
      </c>
    </row>
    <row r="24" spans="1:6" ht="20.100000000000001" customHeight="1" x14ac:dyDescent="0.25">
      <c r="A24" s="73">
        <f>SUBTOTAL(3,$B$23:B24)</f>
        <v>2</v>
      </c>
      <c r="B24" s="142" t="s">
        <v>373</v>
      </c>
      <c r="C24" s="73" t="s">
        <v>48</v>
      </c>
      <c r="D24" s="142">
        <v>600</v>
      </c>
      <c r="E24" s="147"/>
      <c r="F24" s="143" t="s">
        <v>356</v>
      </c>
    </row>
    <row r="25" spans="1:6" ht="20.100000000000001" customHeight="1" x14ac:dyDescent="0.25">
      <c r="A25" s="73">
        <f>SUBTOTAL(3,$B$23:B25)</f>
        <v>3</v>
      </c>
      <c r="B25" s="142" t="s">
        <v>374</v>
      </c>
      <c r="C25" s="73" t="s">
        <v>48</v>
      </c>
      <c r="D25" s="142">
        <v>100</v>
      </c>
      <c r="E25" s="147"/>
      <c r="F25" s="143"/>
    </row>
    <row r="26" spans="1:6" ht="20.100000000000001" customHeight="1" x14ac:dyDescent="0.25">
      <c r="A26" s="73">
        <f>SUBTOTAL(3,$B$23:B26)</f>
        <v>4</v>
      </c>
      <c r="B26" s="142" t="s">
        <v>375</v>
      </c>
      <c r="C26" s="73" t="s">
        <v>48</v>
      </c>
      <c r="D26" s="142">
        <v>100</v>
      </c>
      <c r="E26" s="147"/>
      <c r="F26" s="143"/>
    </row>
    <row r="27" spans="1:6" s="148" customFormat="1" ht="20.100000000000001" customHeight="1" x14ac:dyDescent="0.25">
      <c r="A27" s="73">
        <f>SUBTOTAL(3,$B$23:B27)</f>
        <v>5</v>
      </c>
      <c r="B27" s="146" t="s">
        <v>376</v>
      </c>
      <c r="C27" s="144" t="s">
        <v>45</v>
      </c>
      <c r="D27" s="149">
        <v>2</v>
      </c>
      <c r="E27" s="147"/>
      <c r="F27" s="147" t="s">
        <v>393</v>
      </c>
    </row>
    <row r="28" spans="1:6" ht="20.100000000000001" customHeight="1" x14ac:dyDescent="0.25">
      <c r="A28" s="73">
        <f>SUBTOTAL(3,$B$23:B28)</f>
        <v>6</v>
      </c>
      <c r="B28" s="142" t="s">
        <v>326</v>
      </c>
      <c r="C28" s="73" t="s">
        <v>37</v>
      </c>
      <c r="D28" s="142">
        <v>10</v>
      </c>
      <c r="E28" s="142"/>
      <c r="F28" s="143"/>
    </row>
    <row r="29" spans="1:6" ht="20.100000000000001" customHeight="1" x14ac:dyDescent="0.25">
      <c r="A29" s="73">
        <f>SUBTOTAL(3,$B$23:B29)</f>
        <v>7</v>
      </c>
      <c r="B29" s="142" t="s">
        <v>328</v>
      </c>
      <c r="C29" s="73" t="s">
        <v>48</v>
      </c>
      <c r="D29" s="142">
        <v>300</v>
      </c>
      <c r="E29" s="142"/>
      <c r="F29" s="142"/>
    </row>
    <row r="30" spans="1:6" ht="20.100000000000001" customHeight="1" x14ac:dyDescent="0.25">
      <c r="A30" s="73">
        <f>SUBTOTAL(3,$B$23:B30)</f>
        <v>8</v>
      </c>
      <c r="B30" s="142" t="s">
        <v>41</v>
      </c>
      <c r="C30" s="73" t="s">
        <v>48</v>
      </c>
      <c r="D30" s="142">
        <v>30</v>
      </c>
      <c r="E30" s="142"/>
      <c r="F30" s="142"/>
    </row>
    <row r="31" spans="1:6" ht="20.100000000000001" customHeight="1" x14ac:dyDescent="0.25">
      <c r="A31" s="73">
        <f>SUBTOTAL(3,$B$23:B31)</f>
        <v>9</v>
      </c>
      <c r="B31" s="142" t="s">
        <v>377</v>
      </c>
      <c r="C31" s="73" t="s">
        <v>37</v>
      </c>
      <c r="D31" s="142">
        <v>500</v>
      </c>
      <c r="E31" s="142"/>
      <c r="F31" s="143"/>
    </row>
    <row r="32" spans="1:6" ht="20.100000000000001" customHeight="1" x14ac:dyDescent="0.25">
      <c r="A32" s="73">
        <f>SUBTOTAL(3,$B$23:B32)</f>
        <v>10</v>
      </c>
      <c r="B32" s="142" t="s">
        <v>409</v>
      </c>
      <c r="C32" s="73" t="s">
        <v>37</v>
      </c>
      <c r="D32" s="142">
        <v>50</v>
      </c>
      <c r="E32" s="142"/>
      <c r="F32" s="143"/>
    </row>
    <row r="33" spans="1:6" ht="20.100000000000001" customHeight="1" x14ac:dyDescent="0.25">
      <c r="A33" s="73">
        <f>SUBTOTAL(3,$B$23:B33)</f>
        <v>11</v>
      </c>
      <c r="B33" s="142" t="s">
        <v>439</v>
      </c>
      <c r="C33" s="73" t="s">
        <v>48</v>
      </c>
      <c r="D33" s="142">
        <v>30</v>
      </c>
      <c r="E33" s="142"/>
      <c r="F33" s="143"/>
    </row>
    <row r="34" spans="1:6" ht="20.100000000000001" customHeight="1" x14ac:dyDescent="0.25">
      <c r="A34" s="73">
        <f>SUBTOTAL(3,$B$23:B34)</f>
        <v>12</v>
      </c>
      <c r="B34" s="142" t="s">
        <v>379</v>
      </c>
      <c r="C34" s="73" t="s">
        <v>378</v>
      </c>
      <c r="D34" s="142">
        <v>20</v>
      </c>
      <c r="E34" s="142"/>
      <c r="F34" s="143" t="s">
        <v>380</v>
      </c>
    </row>
    <row r="35" spans="1:6" ht="20.100000000000001" customHeight="1" x14ac:dyDescent="0.25">
      <c r="A35" s="73">
        <f>SUBTOTAL(3,$B$23:B35)</f>
        <v>13</v>
      </c>
      <c r="B35" s="142" t="s">
        <v>410</v>
      </c>
      <c r="C35" s="73" t="s">
        <v>29</v>
      </c>
      <c r="D35" s="142">
        <v>6000</v>
      </c>
      <c r="E35" s="142"/>
      <c r="F35" s="143"/>
    </row>
    <row r="36" spans="1:6" ht="20.100000000000001" customHeight="1" x14ac:dyDescent="0.25">
      <c r="A36" s="73">
        <f>SUBTOTAL(3,$B$23:B36)</f>
        <v>14</v>
      </c>
      <c r="B36" s="142" t="s">
        <v>283</v>
      </c>
      <c r="C36" s="73" t="s">
        <v>331</v>
      </c>
      <c r="D36" s="142">
        <v>10</v>
      </c>
      <c r="E36" s="142"/>
      <c r="F36" s="143"/>
    </row>
    <row r="37" spans="1:6" ht="38.25" customHeight="1" x14ac:dyDescent="0.25">
      <c r="A37" s="73">
        <f>SUBTOTAL(3,$B$23:B37)</f>
        <v>15</v>
      </c>
      <c r="B37" s="142" t="s">
        <v>381</v>
      </c>
      <c r="C37" s="73" t="s">
        <v>37</v>
      </c>
      <c r="D37" s="142">
        <v>20</v>
      </c>
      <c r="E37" s="142"/>
      <c r="F37" s="143" t="s">
        <v>411</v>
      </c>
    </row>
  </sheetData>
  <mergeCells count="1">
    <mergeCell ref="A2:F2"/>
  </mergeCells>
  <printOptions horizontalCentered="1"/>
  <pageMargins left="0.27559055118110237" right="0.35433070866141736" top="0.43307086614173229" bottom="0.47244094488188981" header="0.19685039370078741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10" sqref="B10:B16"/>
    </sheetView>
  </sheetViews>
  <sheetFormatPr defaultRowHeight="15.75" x14ac:dyDescent="0.25"/>
  <cols>
    <col min="1" max="1" width="7.7109375" style="72" customWidth="1"/>
    <col min="2" max="2" width="33.42578125" style="72" customWidth="1"/>
    <col min="3" max="3" width="10.28515625" style="72" bestFit="1" customWidth="1"/>
    <col min="4" max="4" width="21.5703125" style="72" customWidth="1"/>
    <col min="5" max="5" width="44.7109375" style="72" customWidth="1"/>
    <col min="6" max="6" width="21.42578125" style="137" customWidth="1"/>
    <col min="7" max="7" width="24.85546875" style="72" customWidth="1"/>
    <col min="8" max="16384" width="9.140625" style="72"/>
  </cols>
  <sheetData>
    <row r="1" spans="1:6" x14ac:dyDescent="0.25">
      <c r="A1" s="72" t="s">
        <v>398</v>
      </c>
    </row>
    <row r="2" spans="1:6" x14ac:dyDescent="0.25">
      <c r="A2" s="191" t="s">
        <v>383</v>
      </c>
      <c r="B2" s="191"/>
      <c r="C2" s="191"/>
      <c r="D2" s="191"/>
      <c r="E2" s="191"/>
      <c r="F2" s="191"/>
    </row>
    <row r="3" spans="1:6" x14ac:dyDescent="0.25">
      <c r="A3" s="172"/>
      <c r="B3" s="172"/>
      <c r="C3" s="172"/>
      <c r="D3" s="172"/>
      <c r="E3" s="172"/>
      <c r="F3" s="172"/>
    </row>
    <row r="4" spans="1:6" x14ac:dyDescent="0.25">
      <c r="A4" s="245" t="s">
        <v>469</v>
      </c>
      <c r="B4" s="246" t="s">
        <v>479</v>
      </c>
      <c r="C4" s="172"/>
      <c r="D4" s="172"/>
      <c r="E4" s="172"/>
      <c r="F4" s="172"/>
    </row>
    <row r="5" spans="1:6" x14ac:dyDescent="0.25">
      <c r="A5" s="245" t="s">
        <v>471</v>
      </c>
      <c r="B5" s="246" t="s">
        <v>480</v>
      </c>
      <c r="C5" s="172"/>
      <c r="D5" s="172"/>
      <c r="E5" s="172"/>
      <c r="F5" s="172"/>
    </row>
    <row r="6" spans="1:6" x14ac:dyDescent="0.25">
      <c r="A6" s="245" t="s">
        <v>473</v>
      </c>
      <c r="B6" s="246" t="s">
        <v>474</v>
      </c>
      <c r="C6" s="172"/>
      <c r="D6" s="172"/>
      <c r="E6" s="172"/>
      <c r="F6" s="172"/>
    </row>
    <row r="7" spans="1:6" x14ac:dyDescent="0.25">
      <c r="A7" s="172"/>
      <c r="B7" s="172"/>
      <c r="C7" s="172"/>
      <c r="D7" s="172"/>
      <c r="E7" s="172"/>
      <c r="F7" s="172"/>
    </row>
    <row r="8" spans="1:6" s="138" customFormat="1" x14ac:dyDescent="0.2">
      <c r="A8" s="140"/>
      <c r="B8" s="140" t="s">
        <v>324</v>
      </c>
      <c r="C8" s="141" t="s">
        <v>239</v>
      </c>
      <c r="D8" s="141" t="s">
        <v>353</v>
      </c>
      <c r="E8" s="140" t="s">
        <v>310</v>
      </c>
      <c r="F8" s="141" t="s">
        <v>10</v>
      </c>
    </row>
    <row r="9" spans="1:6" s="138" customFormat="1" ht="20.100000000000001" customHeight="1" x14ac:dyDescent="0.2">
      <c r="A9" s="139" t="s">
        <v>371</v>
      </c>
      <c r="B9" s="140"/>
      <c r="C9" s="141"/>
      <c r="D9" s="140"/>
      <c r="E9" s="140"/>
      <c r="F9" s="141"/>
    </row>
    <row r="10" spans="1:6" s="148" customFormat="1" ht="35.25" customHeight="1" x14ac:dyDescent="0.2">
      <c r="A10" s="144">
        <v>1</v>
      </c>
      <c r="B10" s="146" t="s">
        <v>384</v>
      </c>
      <c r="C10" s="150">
        <v>5</v>
      </c>
      <c r="D10" s="150">
        <v>5</v>
      </c>
      <c r="E10" s="145" t="s">
        <v>385</v>
      </c>
      <c r="F10" s="147" t="s">
        <v>442</v>
      </c>
    </row>
    <row r="11" spans="1:6" s="148" customFormat="1" ht="29.25" customHeight="1" x14ac:dyDescent="0.2">
      <c r="A11" s="144">
        <v>2</v>
      </c>
      <c r="B11" s="146" t="s">
        <v>386</v>
      </c>
      <c r="C11" s="150">
        <v>5</v>
      </c>
      <c r="D11" s="150">
        <v>5</v>
      </c>
      <c r="E11" s="147" t="s">
        <v>387</v>
      </c>
      <c r="F11" s="147" t="s">
        <v>388</v>
      </c>
    </row>
    <row r="12" spans="1:6" s="148" customFormat="1" ht="20.100000000000001" customHeight="1" x14ac:dyDescent="0.2">
      <c r="A12" s="144">
        <v>3</v>
      </c>
      <c r="B12" s="146" t="s">
        <v>440</v>
      </c>
      <c r="C12" s="150">
        <v>10</v>
      </c>
      <c r="D12" s="150">
        <v>10</v>
      </c>
      <c r="E12" s="147" t="s">
        <v>389</v>
      </c>
      <c r="F12" s="147"/>
    </row>
    <row r="13" spans="1:6" s="148" customFormat="1" ht="20.100000000000001" customHeight="1" x14ac:dyDescent="0.2">
      <c r="A13" s="144">
        <v>5</v>
      </c>
      <c r="B13" s="146" t="s">
        <v>390</v>
      </c>
      <c r="C13" s="150">
        <v>3</v>
      </c>
      <c r="D13" s="150">
        <v>5</v>
      </c>
      <c r="E13" s="147" t="s">
        <v>391</v>
      </c>
      <c r="F13" s="147"/>
    </row>
    <row r="14" spans="1:6" s="148" customFormat="1" ht="20.100000000000001" customHeight="1" x14ac:dyDescent="0.2">
      <c r="A14" s="144">
        <v>6</v>
      </c>
      <c r="B14" s="146" t="s">
        <v>315</v>
      </c>
      <c r="C14" s="150"/>
      <c r="D14" s="150">
        <v>3</v>
      </c>
      <c r="E14" s="147"/>
      <c r="F14" s="147" t="s">
        <v>449</v>
      </c>
    </row>
    <row r="15" spans="1:6" s="148" customFormat="1" ht="20.100000000000001" customHeight="1" x14ac:dyDescent="0.2">
      <c r="A15" s="144">
        <v>7</v>
      </c>
      <c r="B15" s="146" t="s">
        <v>316</v>
      </c>
      <c r="C15" s="150"/>
      <c r="D15" s="150">
        <v>3</v>
      </c>
      <c r="E15" s="147" t="s">
        <v>392</v>
      </c>
      <c r="F15" s="147"/>
    </row>
    <row r="16" spans="1:6" s="148" customFormat="1" ht="20.100000000000001" customHeight="1" x14ac:dyDescent="0.2">
      <c r="A16" s="144">
        <v>8</v>
      </c>
      <c r="B16" s="146" t="s">
        <v>317</v>
      </c>
      <c r="C16" s="150"/>
      <c r="D16" s="150">
        <v>1</v>
      </c>
      <c r="E16" s="147"/>
      <c r="F16" s="147"/>
    </row>
    <row r="17" spans="1:6" ht="20.100000000000001" customHeight="1" x14ac:dyDescent="0.25">
      <c r="A17" s="154" t="s">
        <v>412</v>
      </c>
    </row>
    <row r="18" spans="1:6" ht="20.100000000000001" customHeight="1" x14ac:dyDescent="0.25">
      <c r="A18" s="70" t="s">
        <v>237</v>
      </c>
      <c r="B18" s="70" t="s">
        <v>325</v>
      </c>
      <c r="C18" s="70" t="s">
        <v>7</v>
      </c>
      <c r="D18" s="70" t="s">
        <v>239</v>
      </c>
      <c r="E18" s="70" t="s">
        <v>310</v>
      </c>
      <c r="F18" s="155" t="s">
        <v>10</v>
      </c>
    </row>
    <row r="19" spans="1:6" ht="20.100000000000001" customHeight="1" x14ac:dyDescent="0.25">
      <c r="A19" s="73">
        <f>SUBTOTAL(3,$B$19:B19)</f>
        <v>1</v>
      </c>
      <c r="B19" s="142" t="s">
        <v>428</v>
      </c>
      <c r="C19" s="73" t="s">
        <v>27</v>
      </c>
      <c r="D19" s="142">
        <v>10</v>
      </c>
      <c r="E19" s="147"/>
      <c r="F19" s="143" t="s">
        <v>356</v>
      </c>
    </row>
    <row r="20" spans="1:6" ht="20.100000000000001" customHeight="1" x14ac:dyDescent="0.25">
      <c r="A20" s="73">
        <f>SUBTOTAL(3,$B$19:B20)</f>
        <v>2</v>
      </c>
      <c r="B20" s="142" t="s">
        <v>373</v>
      </c>
      <c r="C20" s="73" t="s">
        <v>48</v>
      </c>
      <c r="D20" s="142">
        <v>30</v>
      </c>
      <c r="E20" s="147"/>
      <c r="F20" s="143" t="s">
        <v>356</v>
      </c>
    </row>
    <row r="21" spans="1:6" s="148" customFormat="1" ht="20.100000000000001" customHeight="1" x14ac:dyDescent="0.25">
      <c r="A21" s="73">
        <f>SUBTOTAL(3,$B$19:B21)</f>
        <v>3</v>
      </c>
      <c r="B21" s="146" t="s">
        <v>376</v>
      </c>
      <c r="C21" s="144" t="s">
        <v>45</v>
      </c>
      <c r="D21" s="149">
        <v>3</v>
      </c>
      <c r="E21" s="145" t="s">
        <v>393</v>
      </c>
      <c r="F21" s="147"/>
    </row>
    <row r="22" spans="1:6" ht="20.100000000000001" customHeight="1" x14ac:dyDescent="0.25">
      <c r="A22" s="73">
        <f>SUBTOTAL(3,$B$19:B22)</f>
        <v>4</v>
      </c>
      <c r="B22" s="142" t="s">
        <v>326</v>
      </c>
      <c r="C22" s="73" t="s">
        <v>37</v>
      </c>
      <c r="D22" s="142">
        <v>10</v>
      </c>
      <c r="E22" s="142"/>
      <c r="F22" s="143"/>
    </row>
    <row r="23" spans="1:6" ht="20.100000000000001" customHeight="1" x14ac:dyDescent="0.25">
      <c r="A23" s="73">
        <f>SUBTOTAL(3,$B$19:B23)</f>
        <v>5</v>
      </c>
      <c r="B23" s="142" t="s">
        <v>328</v>
      </c>
      <c r="C23" s="73" t="s">
        <v>48</v>
      </c>
      <c r="D23" s="142">
        <v>30</v>
      </c>
      <c r="E23" s="142"/>
      <c r="F23" s="142"/>
    </row>
    <row r="24" spans="1:6" ht="20.100000000000001" customHeight="1" x14ac:dyDescent="0.25">
      <c r="A24" s="73">
        <f>SUBTOTAL(3,$B$19:B24)</f>
        <v>6</v>
      </c>
      <c r="B24" s="142" t="s">
        <v>41</v>
      </c>
      <c r="C24" s="73" t="s">
        <v>48</v>
      </c>
      <c r="D24" s="142">
        <v>30</v>
      </c>
      <c r="E24" s="142"/>
      <c r="F24" s="142"/>
    </row>
    <row r="25" spans="1:6" ht="20.100000000000001" customHeight="1" x14ac:dyDescent="0.25">
      <c r="A25" s="73">
        <f>SUBTOTAL(3,$B$19:B25)</f>
        <v>7</v>
      </c>
      <c r="B25" s="142" t="s">
        <v>441</v>
      </c>
      <c r="C25" s="73" t="s">
        <v>37</v>
      </c>
      <c r="D25" s="142">
        <v>50</v>
      </c>
      <c r="E25" s="142"/>
      <c r="F25" s="143"/>
    </row>
    <row r="26" spans="1:6" ht="20.100000000000001" customHeight="1" x14ac:dyDescent="0.25">
      <c r="A26" s="73">
        <f>SUBTOTAL(3,$B$19:B26)</f>
        <v>8</v>
      </c>
      <c r="B26" s="142" t="s">
        <v>446</v>
      </c>
      <c r="C26" s="73" t="s">
        <v>48</v>
      </c>
      <c r="D26" s="142">
        <v>10</v>
      </c>
      <c r="E26" s="142"/>
      <c r="F26" s="143"/>
    </row>
  </sheetData>
  <mergeCells count="1">
    <mergeCell ref="A2:F2"/>
  </mergeCells>
  <printOptions horizontalCentered="1"/>
  <pageMargins left="0.27559055118110237" right="0.35433070866141736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"/>
  <sheetViews>
    <sheetView workbookViewId="0">
      <selection activeCell="E3" sqref="E3"/>
    </sheetView>
  </sheetViews>
  <sheetFormatPr defaultRowHeight="12.75" x14ac:dyDescent="0.2"/>
  <cols>
    <col min="3" max="3" width="27.5703125" customWidth="1"/>
    <col min="4" max="4" width="22.5703125" customWidth="1"/>
  </cols>
  <sheetData>
    <row r="1" spans="2:5" x14ac:dyDescent="0.2">
      <c r="B1">
        <v>3</v>
      </c>
      <c r="C1">
        <v>18000</v>
      </c>
      <c r="D1">
        <f>C1*B1</f>
        <v>54000</v>
      </c>
      <c r="E1">
        <v>20000</v>
      </c>
    </row>
    <row r="2" spans="2:5" x14ac:dyDescent="0.2">
      <c r="E2">
        <f>D1/E1</f>
        <v>2.7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4"/>
  <sheetViews>
    <sheetView workbookViewId="0">
      <selection activeCell="C18" sqref="C18"/>
    </sheetView>
  </sheetViews>
  <sheetFormatPr defaultColWidth="12.5703125" defaultRowHeight="15" customHeight="1" x14ac:dyDescent="0.25"/>
  <cols>
    <col min="1" max="1" width="7.140625" style="83" customWidth="1"/>
    <col min="2" max="2" width="96.140625" style="72" customWidth="1"/>
    <col min="3" max="3" width="19.42578125" style="72" customWidth="1"/>
    <col min="4" max="16384" width="12.5703125" style="72"/>
  </cols>
  <sheetData>
    <row r="1" spans="1:7" s="69" customFormat="1" ht="95.25" customHeight="1" x14ac:dyDescent="0.2">
      <c r="A1" s="197" t="s">
        <v>243</v>
      </c>
      <c r="B1" s="198"/>
      <c r="C1" s="198"/>
      <c r="D1" s="198"/>
      <c r="E1" s="198"/>
      <c r="F1" s="198"/>
      <c r="G1" s="198"/>
    </row>
    <row r="2" spans="1:7" ht="15" customHeight="1" x14ac:dyDescent="0.25">
      <c r="A2" s="70" t="s">
        <v>237</v>
      </c>
      <c r="B2" s="70" t="s">
        <v>238</v>
      </c>
      <c r="C2" s="71"/>
      <c r="D2" s="71" t="s">
        <v>239</v>
      </c>
      <c r="E2" s="71" t="s">
        <v>7</v>
      </c>
      <c r="F2" s="71" t="s">
        <v>8</v>
      </c>
      <c r="G2" s="71" t="s">
        <v>9</v>
      </c>
    </row>
    <row r="3" spans="1:7" ht="15" customHeight="1" x14ac:dyDescent="0.25">
      <c r="A3" s="73">
        <v>1</v>
      </c>
      <c r="B3" s="74" t="s">
        <v>15</v>
      </c>
      <c r="C3" s="75"/>
      <c r="D3" s="76">
        <f>[1]DTKT!G7+[1]DTKT!G41+[1]DTKT!G76+[1]DTKT!G110+[1]DTKT!G144+[1]DTKT!G178+[1]DTKT!G213+[1]DTKT!G248+[1]DTKT!G282+[1]DTKT!G316+[1]DTKT!G350+[1]DTKT!G384+[1]DTKT!G418+[1]DTKT!G452+[1]DTKT!G486+[1]DTKT!G520+[1]DTKT!G554+[1]DTKT!G588+[1]DTKT!G622+[1]DTKT!G656+[1]DTKT!G690+[1]DTKT!G724+[1]DTKT!G758+[1]DTKT!G792+[1]DTKT!G826+[1]DTKT!G860+[1]DTKT!G894+[1]DTKT!G928+[1]DTKT!G963+[1]DTKT!G997+[1]DTKT!G1031+[1]DTKT!G1065+[1]DTKT!G1099+[1]DTKT!G1133+[1]DTKT!G1167+[1]DTKT!G1201+[1]DTKT!G1236+[1]DTKT!G1270+[1]DTKT!G1304+[1]DTKT!G1340+[1]DTKT!G1374+[1]DTKT!G1408+[1]DTKT!G1442+[1]DTKT!G1476+[1]DTKT!G1510+[1]DTKT!G1544+[1]DTKT!G1578+[1]DTKT!G1612+[1]DTKT!G1646+[1]DTKT!G1680+[1]DTKT!G1714+[1]DTKT!G1748+[1]DTKT!G1782+[1]DTKT!G1816+[1]DTKT!G1850+[1]DTKT!G1884+[1]DTKT!G1918+[1]DTKT!G1952+[1]DTKT!G1986+[1]DTKT!G2020+[1]DTKT!G2054+[1]DTKT!G2088+[1]DTKT!G2122+[1]DTKT!G2156+[1]DTKT!G2190+[1]DTKT!G2224+[1]DTKT!G2258+[1]DTKT!G2292+[1]DTKT!G2326+[1]DTKT!G2360+[1]DTKT!G2394+[1]DTKT!G2429+[1]DTKT!G2463+[1]DTKT!G2497+[1]DTKT!G2531+[1]DTKT!G2566+[1]DTKT!G2600+[1]DTKT!G2634+[1]DTKT!G2669+[1]DTKT!G2703+[1]DTKT!G2737+[1]DTKT!G2771+[1]DTKT!G2806+[1]DTKT!G2840+[1]DTKT!G2876+[1]DTKT!G2910+[1]DTKT!G2944+[1]DTKT!G2978+[1]DTKT!G3013+[1]DTKT!G3047</f>
        <v>90</v>
      </c>
      <c r="E3" s="76" t="s">
        <v>16</v>
      </c>
      <c r="F3" s="76"/>
      <c r="G3" s="76">
        <f>D3*F3</f>
        <v>0</v>
      </c>
    </row>
    <row r="4" spans="1:7" ht="15" customHeight="1" x14ac:dyDescent="0.25">
      <c r="A4" s="73">
        <v>2</v>
      </c>
      <c r="B4" s="74" t="s">
        <v>240</v>
      </c>
      <c r="C4" s="75"/>
      <c r="D4" s="76">
        <f>[1]DTKT!G8+[1]DTKT!G42+[1]DTKT!G77+[1]DTKT!G111+[1]DTKT!G145+[1]DTKT!G179+[1]DTKT!G214+[1]DTKT!G249+[1]DTKT!G283+[1]DTKT!G317+[1]DTKT!G351+[1]DTKT!G385+[1]DTKT!G419+[1]DTKT!G453+[1]DTKT!G487+[1]DTKT!G521+[1]DTKT!G555+[1]DTKT!G589+[1]DTKT!G623+[1]DTKT!G657+[1]DTKT!G691+[1]DTKT!G725+[1]DTKT!G759+[1]DTKT!G793+[1]DTKT!G827+[1]DTKT!G861+[1]DTKT!G895+[1]DTKT!G929+[1]DTKT!G964+[1]DTKT!G998+[1]DTKT!G1032+[1]DTKT!G1066+[1]DTKT!G1100+[1]DTKT!G1134+[1]DTKT!G1168+[1]DTKT!G1202+[1]DTKT!G1237+[1]DTKT!G1271+[1]DTKT!G1305+[1]DTKT!G1341+[1]DTKT!G1375+[1]DTKT!G1409+[1]DTKT!G1443+[1]DTKT!G1477+[1]DTKT!G1511+[1]DTKT!G1545+[1]DTKT!G1579+[1]DTKT!G1613+[1]DTKT!G1647+[1]DTKT!G1681+[1]DTKT!G1715+[1]DTKT!G1749+[1]DTKT!G1783+[1]DTKT!G1817+[1]DTKT!G1851+[1]DTKT!G1885+[1]DTKT!G1919+[1]DTKT!G1953+[1]DTKT!G1987+[1]DTKT!G2021+[1]DTKT!G2055+[1]DTKT!G2089+[1]DTKT!G2123+[1]DTKT!G2157+[1]DTKT!G2191+[1]DTKT!G2225+[1]DTKT!G2259+[1]DTKT!G2293+[1]DTKT!G2327+[1]DTKT!G2361+[1]DTKT!G2395+[1]DTKT!G2430+[1]DTKT!G2464+[1]DTKT!G2498+[1]DTKT!G2532+[1]DTKT!G2567+[1]DTKT!G2601+[1]DTKT!G2635+[1]DTKT!G2670+[1]DTKT!G2704+[1]DTKT!G2738+[1]DTKT!G2772+[1]DTKT!G2807+[1]DTKT!G2841+[1]DTKT!G2877+[1]DTKT!G2911+[1]DTKT!G2945+[1]DTKT!G2979+[1]DTKT!G3014+[1]DTKT!G3048</f>
        <v>270</v>
      </c>
      <c r="E4" s="76" t="s">
        <v>16</v>
      </c>
      <c r="F4" s="76"/>
      <c r="G4" s="76">
        <f t="shared" ref="G4:G34" si="0">D4*F4</f>
        <v>0</v>
      </c>
    </row>
    <row r="5" spans="1:7" ht="15" customHeight="1" x14ac:dyDescent="0.25">
      <c r="A5" s="73">
        <v>3</v>
      </c>
      <c r="B5" s="74" t="s">
        <v>17</v>
      </c>
      <c r="C5" s="75"/>
      <c r="D5" s="76">
        <f>[1]DTKT!G9+[1]DTKT!G43+[1]DTKT!G78+[1]DTKT!G112+[1]DTKT!G146+[1]DTKT!G180+[1]DTKT!G215+[1]DTKT!G250+[1]DTKT!G284+[1]DTKT!G318+[1]DTKT!G352+[1]DTKT!G386+[1]DTKT!G420+[1]DTKT!G454+[1]DTKT!G488+[1]DTKT!G522+[1]DTKT!G556+[1]DTKT!G590+[1]DTKT!G624+[1]DTKT!G658+[1]DTKT!G692+[1]DTKT!G726+[1]DTKT!G760+[1]DTKT!G794+[1]DTKT!G828+[1]DTKT!G862+[1]DTKT!G896+[1]DTKT!G930+[1]DTKT!G965+[1]DTKT!G999+[1]DTKT!G1033+[1]DTKT!G1067+[1]DTKT!G1101+[1]DTKT!G1135+[1]DTKT!G1169+[1]DTKT!G1203+[1]DTKT!G1238+[1]DTKT!G1272+[1]DTKT!G1306+[1]DTKT!G1342+[1]DTKT!G1376+[1]DTKT!G1410+[1]DTKT!G1444+[1]DTKT!G1478+[1]DTKT!G1512+[1]DTKT!G1546+[1]DTKT!G1580+[1]DTKT!G1614+[1]DTKT!G1648+[1]DTKT!G1682+[1]DTKT!G1716+[1]DTKT!G1750+[1]DTKT!G1784+[1]DTKT!G1818+[1]DTKT!G1852+[1]DTKT!G1886+[1]DTKT!G1920+[1]DTKT!G1954+[1]DTKT!G1988+[1]DTKT!G2022+[1]DTKT!G2056+[1]DTKT!G2090+[1]DTKT!G2124+[1]DTKT!G2158+[1]DTKT!G2192+[1]DTKT!G2226+[1]DTKT!G2260+[1]DTKT!G2294+[1]DTKT!G2328+[1]DTKT!G2362+[1]DTKT!G2396+[1]DTKT!G2431+[1]DTKT!G2465+[1]DTKT!G2499+[1]DTKT!G2533+[1]DTKT!G2568+[1]DTKT!G2602+[1]DTKT!G2636+[1]DTKT!G2671+[1]DTKT!G2705+[1]DTKT!G2739+[1]DTKT!G2773+[1]DTKT!G2808+[1]DTKT!G2842+[1]DTKT!G2878+[1]DTKT!G2912+[1]DTKT!G2946+[1]DTKT!G2980+[1]DTKT!G3015+[1]DTKT!G3049</f>
        <v>270</v>
      </c>
      <c r="E5" s="76" t="s">
        <v>16</v>
      </c>
      <c r="F5" s="76"/>
      <c r="G5" s="76">
        <f t="shared" si="0"/>
        <v>0</v>
      </c>
    </row>
    <row r="6" spans="1:7" ht="15" customHeight="1" x14ac:dyDescent="0.25">
      <c r="A6" s="73">
        <v>4</v>
      </c>
      <c r="B6" s="74" t="s">
        <v>18</v>
      </c>
      <c r="C6" s="75"/>
      <c r="D6" s="76">
        <f>[1]DTKT!G10+[1]DTKT!G44+[1]DTKT!G79+[1]DTKT!G113+[1]DTKT!G147+[1]DTKT!G181+[1]DTKT!G216+[1]DTKT!G251+[1]DTKT!G285+[1]DTKT!G319+[1]DTKT!G353+[1]DTKT!G387+[1]DTKT!G421+[1]DTKT!G455+[1]DTKT!G489+[1]DTKT!G523+[1]DTKT!G557+[1]DTKT!G591+[1]DTKT!G625+[1]DTKT!G659+[1]DTKT!G693+[1]DTKT!G727+[1]DTKT!G761+[1]DTKT!G795+[1]DTKT!G829+[1]DTKT!G863+[1]DTKT!G897+[1]DTKT!G931+[1]DTKT!G966+[1]DTKT!G1000+[1]DTKT!G1034+[1]DTKT!G1068+[1]DTKT!G1102+[1]DTKT!G1136+[1]DTKT!G1170+[1]DTKT!G1204+[1]DTKT!G1239+[1]DTKT!G1273+[1]DTKT!G1307+[1]DTKT!G1343+[1]DTKT!G1377+[1]DTKT!G1411+[1]DTKT!G1445+[1]DTKT!G1479+[1]DTKT!G1513+[1]DTKT!G1547+[1]DTKT!G1581+[1]DTKT!G1615+[1]DTKT!G1649+[1]DTKT!G1683+[1]DTKT!G1717+[1]DTKT!G1751+[1]DTKT!G1785+[1]DTKT!G1819+[1]DTKT!G1853+[1]DTKT!G1887+[1]DTKT!G1921+[1]DTKT!G1955+[1]DTKT!G1989+[1]DTKT!G2023+[1]DTKT!G2057+[1]DTKT!G2091+[1]DTKT!G2125+[1]DTKT!G2159+[1]DTKT!G2193+[1]DTKT!G2227+[1]DTKT!G2261+[1]DTKT!G2295+[1]DTKT!G2329+[1]DTKT!G2363+[1]DTKT!G2397+[1]DTKT!G2432+[1]DTKT!G2466+[1]DTKT!G2500+[1]DTKT!G2534+[1]DTKT!G2569+[1]DTKT!G2603+[1]DTKT!G2637+[1]DTKT!G2672+[1]DTKT!G2706+[1]DTKT!G2740+[1]DTKT!G2774+[1]DTKT!G2809+[1]DTKT!G2843+[1]DTKT!G2879+[1]DTKT!G2913+[1]DTKT!G2947+[1]DTKT!G2981+[1]DTKT!G3016+[1]DTKT!G3050</f>
        <v>3546</v>
      </c>
      <c r="E6" s="76" t="s">
        <v>16</v>
      </c>
      <c r="F6" s="76"/>
      <c r="G6" s="76">
        <f t="shared" si="0"/>
        <v>0</v>
      </c>
    </row>
    <row r="7" spans="1:7" ht="15" customHeight="1" x14ac:dyDescent="0.25">
      <c r="A7" s="73">
        <v>5</v>
      </c>
      <c r="B7" s="74" t="s">
        <v>19</v>
      </c>
      <c r="C7" s="75"/>
      <c r="D7" s="76">
        <f>[1]DTKT!G11+[1]DTKT!G45+[1]DTKT!G80+[1]DTKT!G114+[1]DTKT!G148+[1]DTKT!G182+[1]DTKT!G217+[1]DTKT!G252+[1]DTKT!G286+[1]DTKT!G320+[1]DTKT!G354+[1]DTKT!G388+[1]DTKT!G422+[1]DTKT!G456+[1]DTKT!G490+[1]DTKT!G524+[1]DTKT!G558+[1]DTKT!G592+[1]DTKT!G626+[1]DTKT!G660+[1]DTKT!G694+[1]DTKT!G728+[1]DTKT!G762+[1]DTKT!G796+[1]DTKT!G830+[1]DTKT!G864+[1]DTKT!G898+[1]DTKT!G932+[1]DTKT!G967+[1]DTKT!G1001+[1]DTKT!G1035+[1]DTKT!G1069+[1]DTKT!G1103+[1]DTKT!G1137+[1]DTKT!G1171+[1]DTKT!G1205+[1]DTKT!G1240+[1]DTKT!G1274+[1]DTKT!G1308+[1]DTKT!G1344+[1]DTKT!G1378+[1]DTKT!G1412+[1]DTKT!G1446+[1]DTKT!G1480+[1]DTKT!G1514+[1]DTKT!G1548+[1]DTKT!G1582+[1]DTKT!G1616+[1]DTKT!G1650+[1]DTKT!G1684+[1]DTKT!G1718+[1]DTKT!G1752+[1]DTKT!G1786+[1]DTKT!G1820+[1]DTKT!G1854+[1]DTKT!G1888+[1]DTKT!G1922+[1]DTKT!G1956+[1]DTKT!G1990+[1]DTKT!G2024+[1]DTKT!G2058+[1]DTKT!G2092+[1]DTKT!G2126+[1]DTKT!G2160+[1]DTKT!G2194+[1]DTKT!G2228+[1]DTKT!G2262+[1]DTKT!G2296+[1]DTKT!G2330+[1]DTKT!G2364+[1]DTKT!G2398+[1]DTKT!G2433+[1]DTKT!G2467+[1]DTKT!G2501+[1]DTKT!G2535+[1]DTKT!G2570+[1]DTKT!G2604+[1]DTKT!G2638+[1]DTKT!G2673+[1]DTKT!G2707+[1]DTKT!G2741+[1]DTKT!G2775+[1]DTKT!G2810+[1]DTKT!G2844+[1]DTKT!G2880+[1]DTKT!G2914+[1]DTKT!G2948+[1]DTKT!G2982+[1]DTKT!G3017+[1]DTKT!G3051</f>
        <v>349</v>
      </c>
      <c r="E7" s="76" t="s">
        <v>16</v>
      </c>
      <c r="F7" s="76"/>
      <c r="G7" s="76">
        <f t="shared" si="0"/>
        <v>0</v>
      </c>
    </row>
    <row r="8" spans="1:7" ht="15" customHeight="1" x14ac:dyDescent="0.25">
      <c r="A8" s="73">
        <v>6</v>
      </c>
      <c r="B8" s="74" t="s">
        <v>20</v>
      </c>
      <c r="C8" s="75"/>
      <c r="D8" s="76">
        <f>[1]DTKT!G12+[1]DTKT!G46+[1]DTKT!G81+[1]DTKT!G115+[1]DTKT!G149+[1]DTKT!G183+[1]DTKT!G218+[1]DTKT!G253+[1]DTKT!G287+[1]DTKT!G321+[1]DTKT!G355+[1]DTKT!G389+[1]DTKT!G423+[1]DTKT!G457+[1]DTKT!G491+[1]DTKT!G525+[1]DTKT!G559+[1]DTKT!G593+[1]DTKT!G627+[1]DTKT!G661+[1]DTKT!G695+[1]DTKT!G729+[1]DTKT!G763+[1]DTKT!G797+[1]DTKT!G831+[1]DTKT!G865+[1]DTKT!G899+[1]DTKT!G933+[1]DTKT!G968+[1]DTKT!G1002+[1]DTKT!G1036+[1]DTKT!G1070+[1]DTKT!G1104+[1]DTKT!G1138+[1]DTKT!G1172+[1]DTKT!G1206+[1]DTKT!G1241+[1]DTKT!G1275+[1]DTKT!G1309+[1]DTKT!G1345+[1]DTKT!G1379+[1]DTKT!G1413+[1]DTKT!G1447+[1]DTKT!G1481+[1]DTKT!G1515+[1]DTKT!G1549+[1]DTKT!G1583+[1]DTKT!G1617+[1]DTKT!G1651+[1]DTKT!G1685+[1]DTKT!G1719+[1]DTKT!G1753+[1]DTKT!G1787+[1]DTKT!G1821+[1]DTKT!G1855+[1]DTKT!G1889+[1]DTKT!G1923+[1]DTKT!G1957+[1]DTKT!G1991+[1]DTKT!G2025+[1]DTKT!G2059+[1]DTKT!G2093+[1]DTKT!G2127+[1]DTKT!G2161+[1]DTKT!G2195+[1]DTKT!G2229+[1]DTKT!G2263+[1]DTKT!G2297+[1]DTKT!G2331+[1]DTKT!G2365+[1]DTKT!G2399+[1]DTKT!G2434+[1]DTKT!G2468+[1]DTKT!G2502+[1]DTKT!G2536+[1]DTKT!G2571+[1]DTKT!G2605+[1]DTKT!G2639+[1]DTKT!G2674+[1]DTKT!G2708+[1]DTKT!G2742+[1]DTKT!G2776+[1]DTKT!G2811+[1]DTKT!G2845+[1]DTKT!G2881+[1]DTKT!G2915+[1]DTKT!G2949+[1]DTKT!G2983+[1]DTKT!G3018+[1]DTKT!G3052</f>
        <v>219</v>
      </c>
      <c r="E8" s="76" t="s">
        <v>16</v>
      </c>
      <c r="F8" s="76"/>
      <c r="G8" s="76">
        <f t="shared" si="0"/>
        <v>0</v>
      </c>
    </row>
    <row r="9" spans="1:7" ht="15" customHeight="1" x14ac:dyDescent="0.25">
      <c r="A9" s="73">
        <v>7</v>
      </c>
      <c r="B9" s="74" t="s">
        <v>21</v>
      </c>
      <c r="C9" s="75"/>
      <c r="D9" s="76">
        <f>[1]DTKT!G13+[1]DTKT!G47+[1]DTKT!G82+[1]DTKT!G116+[1]DTKT!G150+[1]DTKT!G184+[1]DTKT!G219+[1]DTKT!G254+[1]DTKT!G288+[1]DTKT!G322+[1]DTKT!G356+[1]DTKT!G390+[1]DTKT!G424+[1]DTKT!G458+[1]DTKT!G492+[1]DTKT!G526+[1]DTKT!G560+[1]DTKT!G594+[1]DTKT!G628+[1]DTKT!G662+[1]DTKT!G696+[1]DTKT!G730+[1]DTKT!G764+[1]DTKT!G798+[1]DTKT!G832+[1]DTKT!G866+[1]DTKT!G900+[1]DTKT!G934+[1]DTKT!G969+[1]DTKT!G1003+[1]DTKT!G1037+[1]DTKT!G1071+[1]DTKT!G1105+[1]DTKT!G1139+[1]DTKT!G1173+[1]DTKT!G1207+[1]DTKT!G1242+[1]DTKT!G1276+[1]DTKT!G1310+[1]DTKT!G1346+[1]DTKT!G1380+[1]DTKT!G1414+[1]DTKT!G1448+[1]DTKT!G1482+[1]DTKT!G1516+[1]DTKT!G1550+[1]DTKT!G1584+[1]DTKT!G1618+[1]DTKT!G1652+[1]DTKT!G1686+[1]DTKT!G1720+[1]DTKT!G1754+[1]DTKT!G1788+[1]DTKT!G1822+[1]DTKT!G1856+[1]DTKT!G1890+[1]DTKT!G1924+[1]DTKT!G1958+[1]DTKT!G1992+[1]DTKT!G2026+[1]DTKT!G2060+[1]DTKT!G2094+[1]DTKT!G2128+[1]DTKT!G2162+[1]DTKT!G2196+[1]DTKT!G2230+[1]DTKT!G2264+[1]DTKT!G2298+[1]DTKT!G2332+[1]DTKT!G2366+[1]DTKT!G2400+[1]DTKT!G2435+[1]DTKT!G2469+[1]DTKT!G2503+[1]DTKT!G2537+[1]DTKT!G2572+[1]DTKT!G2606+[1]DTKT!G2640+[1]DTKT!G2675+[1]DTKT!G2709+[1]DTKT!G2743+[1]DTKT!G2777+[1]DTKT!G2812+[1]DTKT!G2846+[1]DTKT!G2882+[1]DTKT!G2916+[1]DTKT!G2950+[1]DTKT!G2984+[1]DTKT!G3019+[1]DTKT!G3053</f>
        <v>180</v>
      </c>
      <c r="E9" s="76" t="s">
        <v>16</v>
      </c>
      <c r="F9" s="76"/>
      <c r="G9" s="76">
        <f t="shared" si="0"/>
        <v>0</v>
      </c>
    </row>
    <row r="10" spans="1:7" ht="15" customHeight="1" x14ac:dyDescent="0.25">
      <c r="A10" s="73">
        <v>8</v>
      </c>
      <c r="B10" s="74" t="s">
        <v>22</v>
      </c>
      <c r="C10" s="75"/>
      <c r="D10" s="76">
        <f>[1]DTKT!G14+[1]DTKT!G48+[1]DTKT!G83+[1]DTKT!G117+[1]DTKT!G151+[1]DTKT!G185+[1]DTKT!G220+[1]DTKT!G255+[1]DTKT!G289+[1]DTKT!G323+[1]DTKT!G357+[1]DTKT!G391+[1]DTKT!G425+[1]DTKT!G459+[1]DTKT!G493+[1]DTKT!G527+[1]DTKT!G561+[1]DTKT!G595+[1]DTKT!G629+[1]DTKT!G663+[1]DTKT!G697+[1]DTKT!G731+[1]DTKT!G765+[1]DTKT!G799+[1]DTKT!G833+[1]DTKT!G867+[1]DTKT!G901+[1]DTKT!G935+[1]DTKT!G970+[1]DTKT!G1004+[1]DTKT!G1038+[1]DTKT!G1072+[1]DTKT!G1106+[1]DTKT!G1140+[1]DTKT!G1174+[1]DTKT!G1208+[1]DTKT!G1243+[1]DTKT!G1277+[1]DTKT!G1311+[1]DTKT!G1347+[1]DTKT!G1381+[1]DTKT!G1415+[1]DTKT!G1449+[1]DTKT!G1483+[1]DTKT!G1517+[1]DTKT!G1551+[1]DTKT!G1585+[1]DTKT!G1619+[1]DTKT!G1653+[1]DTKT!G1687+[1]DTKT!G1721+[1]DTKT!G1755+[1]DTKT!G1789+[1]DTKT!G1823+[1]DTKT!G1857+[1]DTKT!G1891+[1]DTKT!G1925+[1]DTKT!G1959+[1]DTKT!G1993+[1]DTKT!G2027+[1]DTKT!G2061+[1]DTKT!G2095+[1]DTKT!G2129+[1]DTKT!G2163+[1]DTKT!G2197+[1]DTKT!G2231+[1]DTKT!G2265+[1]DTKT!G2299+[1]DTKT!G2333+[1]DTKT!G2367+[1]DTKT!G2401+[1]DTKT!G2436+[1]DTKT!G2470+[1]DTKT!G2504+[1]DTKT!G2538+[1]DTKT!G2573+[1]DTKT!G2607+[1]DTKT!G2641+[1]DTKT!G2676+[1]DTKT!G2710+[1]DTKT!G2744+[1]DTKT!G2778+[1]DTKT!G2813+[1]DTKT!G2847+[1]DTKT!G2883+[1]DTKT!G2917+[1]DTKT!G2951+[1]DTKT!G2985+[1]DTKT!G3020+[1]DTKT!G3054</f>
        <v>270</v>
      </c>
      <c r="E10" s="76" t="s">
        <v>16</v>
      </c>
      <c r="F10" s="76"/>
      <c r="G10" s="76">
        <f t="shared" si="0"/>
        <v>0</v>
      </c>
    </row>
    <row r="11" spans="1:7" ht="15" customHeight="1" x14ac:dyDescent="0.25">
      <c r="A11" s="73">
        <v>9</v>
      </c>
      <c r="B11" s="74" t="s">
        <v>23</v>
      </c>
      <c r="C11" s="75"/>
      <c r="D11" s="76">
        <f>[1]DTKT!G15+[1]DTKT!G49+[1]DTKT!G84+[1]DTKT!G118+[1]DTKT!G152+[1]DTKT!G186+[1]DTKT!G221+[1]DTKT!G256+[1]DTKT!G290+[1]DTKT!G324+[1]DTKT!G358+[1]DTKT!G392+[1]DTKT!G426+[1]DTKT!G460+[1]DTKT!G494+[1]DTKT!G528+[1]DTKT!G562+[1]DTKT!G596+[1]DTKT!G630+[1]DTKT!G664+[1]DTKT!G698+[1]DTKT!G732+[1]DTKT!G766+[1]DTKT!G800+[1]DTKT!G834+[1]DTKT!G868+[1]DTKT!G902+[1]DTKT!G936+[1]DTKT!G971+[1]DTKT!G1005+[1]DTKT!G1039+[1]DTKT!G1073+[1]DTKT!G1107+[1]DTKT!G1141+[1]DTKT!G1175+[1]DTKT!G1209+[1]DTKT!G1244+[1]DTKT!G1278+[1]DTKT!G1312+[1]DTKT!G1348+[1]DTKT!G1382+[1]DTKT!G1416+[1]DTKT!G1450+[1]DTKT!G1484+[1]DTKT!G1518+[1]DTKT!G1552+[1]DTKT!G1586+[1]DTKT!G1620+[1]DTKT!G1654+[1]DTKT!G1688+[1]DTKT!G1722+[1]DTKT!G1756+[1]DTKT!G1790+[1]DTKT!G1824+[1]DTKT!G1858+[1]DTKT!G1892+[1]DTKT!G1926+[1]DTKT!G1960+[1]DTKT!G1994+[1]DTKT!G2028+[1]DTKT!G2062+[1]DTKT!G2096+[1]DTKT!G2130+[1]DTKT!G2164+[1]DTKT!G2198+[1]DTKT!G2232+[1]DTKT!G2266+[1]DTKT!G2300+[1]DTKT!G2334+[1]DTKT!G2368+[1]DTKT!G2402+[1]DTKT!G2437+[1]DTKT!G2471+[1]DTKT!G2505+[1]DTKT!G2539+[1]DTKT!G2574+[1]DTKT!G2608+[1]DTKT!G2642+[1]DTKT!G2677+[1]DTKT!G2711+[1]DTKT!G2745+[1]DTKT!G2779+[1]DTKT!G2814+[1]DTKT!G2848+[1]DTKT!G2884+[1]DTKT!G2918+[1]DTKT!G2952+[1]DTKT!G2986+[1]DTKT!G3021+[1]DTKT!G3055</f>
        <v>180</v>
      </c>
      <c r="E11" s="76" t="s">
        <v>16</v>
      </c>
      <c r="F11" s="76"/>
      <c r="G11" s="76">
        <f t="shared" si="0"/>
        <v>0</v>
      </c>
    </row>
    <row r="12" spans="1:7" ht="15" customHeight="1" x14ac:dyDescent="0.25">
      <c r="A12" s="73">
        <v>10</v>
      </c>
      <c r="B12" s="74" t="s">
        <v>24</v>
      </c>
      <c r="C12" s="75"/>
      <c r="D12" s="76">
        <f>[1]DTKT!G16+[1]DTKT!G50+[1]DTKT!G85+[1]DTKT!G119+[1]DTKT!G153+[1]DTKT!G187+[1]DTKT!G222+[1]DTKT!G257+[1]DTKT!G291+[1]DTKT!G325+[1]DTKT!G359+[1]DTKT!G393+[1]DTKT!G427+[1]DTKT!G461+[1]DTKT!G495+[1]DTKT!G529+[1]DTKT!G563+[1]DTKT!G597+[1]DTKT!G631+[1]DTKT!G665+[1]DTKT!G699+[1]DTKT!G733+[1]DTKT!G767+[1]DTKT!G801+[1]DTKT!G835+[1]DTKT!G869+[1]DTKT!G903+[1]DTKT!G937+[1]DTKT!G972+[1]DTKT!G1006+[1]DTKT!G1040+[1]DTKT!G1074+[1]DTKT!G1108+[1]DTKT!G1142+[1]DTKT!G1176+[1]DTKT!G1210+[1]DTKT!G1245+[1]DTKT!G1279+[1]DTKT!G1313+[1]DTKT!G1349+[1]DTKT!G1383+[1]DTKT!G1417+[1]DTKT!G1451+[1]DTKT!G1485+[1]DTKT!G1519+[1]DTKT!G1553+[1]DTKT!G1587+[1]DTKT!G1621+[1]DTKT!G1655+[1]DTKT!G1689+[1]DTKT!G1723+[1]DTKT!G1757+[1]DTKT!G1791+[1]DTKT!G1825+[1]DTKT!G1859+[1]DTKT!G1893+[1]DTKT!G1927+[1]DTKT!G1961+[1]DTKT!G1995+[1]DTKT!G2029+[1]DTKT!G2063+[1]DTKT!G2097+[1]DTKT!G2131+[1]DTKT!G2165+[1]DTKT!G2199+[1]DTKT!G2233+[1]DTKT!G2267+[1]DTKT!G2301+[1]DTKT!G2335+[1]DTKT!G2369+[1]DTKT!G2403+[1]DTKT!G2438+[1]DTKT!G2472+[1]DTKT!G2506+[1]DTKT!G2540+[1]DTKT!G2575+[1]DTKT!G2609+[1]DTKT!G2643+[1]DTKT!G2678+[1]DTKT!G2712+[1]DTKT!G2746+[1]DTKT!G2780+[1]DTKT!G2815+[1]DTKT!G2849+[1]DTKT!G2885+[1]DTKT!G2919+[1]DTKT!G2953+[1]DTKT!G2987+[1]DTKT!G3022+[1]DTKT!G3056</f>
        <v>180</v>
      </c>
      <c r="E12" s="76" t="s">
        <v>16</v>
      </c>
      <c r="F12" s="76"/>
      <c r="G12" s="76">
        <f t="shared" si="0"/>
        <v>0</v>
      </c>
    </row>
    <row r="13" spans="1:7" ht="15" customHeight="1" x14ac:dyDescent="0.25">
      <c r="A13" s="73">
        <v>11</v>
      </c>
      <c r="B13" s="77"/>
      <c r="C13" s="78" t="s">
        <v>25</v>
      </c>
      <c r="D13" s="76">
        <f>[1]DTKT!G17+[1]DTKT!G51+[1]DTKT!G86+[1]DTKT!G120+[1]DTKT!G154+[1]DTKT!G188+[1]DTKT!G223+[1]DTKT!G258+[1]DTKT!G292+[1]DTKT!G326+[1]DTKT!G360+[1]DTKT!G394+[1]DTKT!G428+[1]DTKT!G462+[1]DTKT!G496+[1]DTKT!G530+[1]DTKT!G564+[1]DTKT!G598+[1]DTKT!G632+[1]DTKT!G666+[1]DTKT!G700+[1]DTKT!G734+[1]DTKT!G768+[1]DTKT!G802+[1]DTKT!G836+[1]DTKT!G870+[1]DTKT!G904+[1]DTKT!G938+[1]DTKT!G973+[1]DTKT!G1007+[1]DTKT!G1041+[1]DTKT!G1075+[1]DTKT!G1109+[1]DTKT!G1143+[1]DTKT!G1177+[1]DTKT!G1211+[1]DTKT!G1246+[1]DTKT!G1280+[1]DTKT!G1314+[1]DTKT!G1350+[1]DTKT!G1384+[1]DTKT!G1418+[1]DTKT!G1452+[1]DTKT!G1486+[1]DTKT!G1520+[1]DTKT!G1554+[1]DTKT!G1588+[1]DTKT!G1622+[1]DTKT!G1656+[1]DTKT!G1690+[1]DTKT!G1724+[1]DTKT!G1758+[1]DTKT!G1792+[1]DTKT!G1826+[1]DTKT!G1860+[1]DTKT!G1894+[1]DTKT!G1928+[1]DTKT!G1962+[1]DTKT!G1996+[1]DTKT!G2030+[1]DTKT!G2064+[1]DTKT!G2098+[1]DTKT!G2132+[1]DTKT!G2166+[1]DTKT!G2200+[1]DTKT!G2234+[1]DTKT!G2268+[1]DTKT!G2302+[1]DTKT!G2336+[1]DTKT!G2370+[1]DTKT!G2404+[1]DTKT!G2439+[1]DTKT!G2473+[1]DTKT!G2507+[1]DTKT!G2541+[1]DTKT!G2576+[1]DTKT!G2610+[1]DTKT!G2644+[1]DTKT!G2679+[1]DTKT!G2713+[1]DTKT!G2747+[1]DTKT!G2781+[1]DTKT!G2816+[1]DTKT!G2850+[1]DTKT!G2886+[1]DTKT!G2920+[1]DTKT!G2954+[1]DTKT!G2988+[1]DTKT!G3023+[1]DTKT!G3057</f>
        <v>5554</v>
      </c>
      <c r="E13" s="79" t="s">
        <v>16</v>
      </c>
      <c r="F13" s="79"/>
      <c r="G13" s="79"/>
    </row>
    <row r="14" spans="1:7" ht="15" customHeight="1" x14ac:dyDescent="0.25">
      <c r="A14" s="73">
        <v>12</v>
      </c>
      <c r="B14" s="80" t="s">
        <v>26</v>
      </c>
      <c r="C14" s="75"/>
      <c r="D14" s="76">
        <f>[1]DTKT!G18+[1]DTKT!G52+[1]DTKT!G87+[1]DTKT!G121+[1]DTKT!G155+[1]DTKT!G189+[1]DTKT!G224+[1]DTKT!G259+[1]DTKT!G293+[1]DTKT!G327+[1]DTKT!G361+[1]DTKT!G395+[1]DTKT!G429+[1]DTKT!G463+[1]DTKT!G497+[1]DTKT!G531+[1]DTKT!G565+[1]DTKT!G599+[1]DTKT!G633+[1]DTKT!G667+[1]DTKT!G701+[1]DTKT!G735+[1]DTKT!G769+[1]DTKT!G803+[1]DTKT!G837+[1]DTKT!G871+[1]DTKT!G905+[1]DTKT!G939+[1]DTKT!G974+[1]DTKT!G1008+[1]DTKT!G1042+[1]DTKT!G1076+[1]DTKT!G1110+[1]DTKT!G1144+[1]DTKT!G1178+[1]DTKT!G1212+[1]DTKT!G1247+[1]DTKT!G1281+[1]DTKT!G1315+[1]DTKT!G1351+[1]DTKT!G1385+[1]DTKT!G1419+[1]DTKT!G1453+[1]DTKT!G1487+[1]DTKT!G1521+[1]DTKT!G1555+[1]DTKT!G1589+[1]DTKT!G1623+[1]DTKT!G1657+[1]DTKT!G1691+[1]DTKT!G1725+[1]DTKT!G1759+[1]DTKT!G1793+[1]DTKT!G1827+[1]DTKT!G1861+[1]DTKT!G1895+[1]DTKT!G1929+[1]DTKT!G1963+[1]DTKT!G1997+[1]DTKT!G2031+[1]DTKT!G2065+[1]DTKT!G2099+[1]DTKT!G2133+[1]DTKT!G2167+[1]DTKT!G2201+[1]DTKT!G2235+[1]DTKT!G2269+[1]DTKT!G2303+[1]DTKT!G2337+[1]DTKT!G2371+[1]DTKT!G2405+[1]DTKT!G2440+[1]DTKT!G2474+[1]DTKT!G2508+[1]DTKT!G2542+[1]DTKT!G2577+[1]DTKT!G2611+[1]DTKT!G2645+[1]DTKT!G2680+[1]DTKT!G2714+[1]DTKT!G2748+[1]DTKT!G2782+[1]DTKT!G2817+[1]DTKT!G2851+[1]DTKT!G2887+[1]DTKT!G2921+[1]DTKT!G2955+[1]DTKT!G2989+[1]DTKT!G3024+[1]DTKT!G3058</f>
        <v>219</v>
      </c>
      <c r="E14" s="76" t="s">
        <v>27</v>
      </c>
      <c r="F14" s="76"/>
      <c r="G14" s="76">
        <f t="shared" si="0"/>
        <v>0</v>
      </c>
    </row>
    <row r="15" spans="1:7" ht="15" customHeight="1" x14ac:dyDescent="0.25">
      <c r="A15" s="73">
        <v>13</v>
      </c>
      <c r="B15" s="81" t="s">
        <v>28</v>
      </c>
      <c r="C15" s="75"/>
      <c r="D15" s="76">
        <f>[1]DTKT!G19+[1]DTKT!G53+[1]DTKT!G88+[1]DTKT!G122+[1]DTKT!G156+[1]DTKT!G190+[1]DTKT!G225+[1]DTKT!G260+[1]DTKT!G294+[1]DTKT!G328+[1]DTKT!G362+[1]DTKT!G396+[1]DTKT!G430+[1]DTKT!G464+[1]DTKT!G498+[1]DTKT!G532+[1]DTKT!G566+[1]DTKT!G600+[1]DTKT!G634+[1]DTKT!G668+[1]DTKT!G702+[1]DTKT!G736+[1]DTKT!G770+[1]DTKT!G804+[1]DTKT!G838+[1]DTKT!G872+[1]DTKT!G906+[1]DTKT!G940+[1]DTKT!G975+[1]DTKT!G1009+[1]DTKT!G1043+[1]DTKT!G1077+[1]DTKT!G1111+[1]DTKT!G1145+[1]DTKT!G1179+[1]DTKT!G1213+[1]DTKT!G1248+[1]DTKT!G1282+[1]DTKT!G1316+[1]DTKT!G1352+[1]DTKT!G1386+[1]DTKT!G1420+[1]DTKT!G1454+[1]DTKT!G1488+[1]DTKT!G1522+[1]DTKT!G1556+[1]DTKT!G1590+[1]DTKT!G1624+[1]DTKT!G1658+[1]DTKT!G1692+[1]DTKT!G1726+[1]DTKT!G1760+[1]DTKT!G1794+[1]DTKT!G1828+[1]DTKT!G1862+[1]DTKT!G1896+[1]DTKT!G1930+[1]DTKT!G1964+[1]DTKT!G1998+[1]DTKT!G2032+[1]DTKT!G2066+[1]DTKT!G2100+[1]DTKT!G2134+[1]DTKT!G2168+[1]DTKT!G2202+[1]DTKT!G2236+[1]DTKT!G2270+[1]DTKT!G2304+[1]DTKT!G2338+[1]DTKT!G2372+[1]DTKT!G2406+[1]DTKT!G2441+[1]DTKT!G2475+[1]DTKT!G2509+[1]DTKT!G2543+[1]DTKT!G2578+[1]DTKT!G2612+[1]DTKT!G2646+[1]DTKT!G2681+[1]DTKT!G2715+[1]DTKT!G2749+[1]DTKT!G2783+[1]DTKT!G2818+[1]DTKT!G2852+[1]DTKT!G2888+[1]DTKT!G2922+[1]DTKT!G2956+[1]DTKT!G2990+[1]DTKT!G3025+[1]DTKT!G3059</f>
        <v>199780</v>
      </c>
      <c r="E15" s="76" t="s">
        <v>29</v>
      </c>
      <c r="F15" s="76"/>
      <c r="G15" s="76">
        <f t="shared" si="0"/>
        <v>0</v>
      </c>
    </row>
    <row r="16" spans="1:7" ht="15" customHeight="1" x14ac:dyDescent="0.25">
      <c r="A16" s="73">
        <v>14</v>
      </c>
      <c r="B16" s="81" t="s">
        <v>30</v>
      </c>
      <c r="C16" s="75"/>
      <c r="D16" s="76">
        <f>[1]DTKT!G20+[1]DTKT!G54+[1]DTKT!G89+[1]DTKT!G123+[1]DTKT!G157+[1]DTKT!G191+[1]DTKT!G226+[1]DTKT!G261+[1]DTKT!G295+[1]DTKT!G329+[1]DTKT!G363+[1]DTKT!G397+[1]DTKT!G431+[1]DTKT!G465+[1]DTKT!G499+[1]DTKT!G533+[1]DTKT!G567+[1]DTKT!G601+[1]DTKT!G635+[1]DTKT!G669+[1]DTKT!G703+[1]DTKT!G737+[1]DTKT!G771+[1]DTKT!G805+[1]DTKT!G839+[1]DTKT!G873+[1]DTKT!G907+[1]DTKT!G941+[1]DTKT!G976+[1]DTKT!G1010+[1]DTKT!G1044+[1]DTKT!G1078+[1]DTKT!G1112+[1]DTKT!G1146+[1]DTKT!G1180+[1]DTKT!G1214+[1]DTKT!G1249+[1]DTKT!G1283+[1]DTKT!G1317+[1]DTKT!G1353+[1]DTKT!G1387+[1]DTKT!G1421+[1]DTKT!G1455+[1]DTKT!G1489+[1]DTKT!G1523+[1]DTKT!G1557+[1]DTKT!G1591+[1]DTKT!G1625+[1]DTKT!G1659+[1]DTKT!G1693+[1]DTKT!G1727+[1]DTKT!G1761+[1]DTKT!G1795+[1]DTKT!G1829+[1]DTKT!G1863+[1]DTKT!G1897+[1]DTKT!G1931+[1]DTKT!G1965+[1]DTKT!G1999+[1]DTKT!G2033+[1]DTKT!G2067+[1]DTKT!G2101+[1]DTKT!G2135+[1]DTKT!G2169+[1]DTKT!G2203+[1]DTKT!G2237+[1]DTKT!G2271+[1]DTKT!G2305+[1]DTKT!G2339+[1]DTKT!G2373+[1]DTKT!G2407+[1]DTKT!G2442+[1]DTKT!G2476+[1]DTKT!G2510+[1]DTKT!G2544+[1]DTKT!G2579+[1]DTKT!G2613+[1]DTKT!G2647+[1]DTKT!G2682+[1]DTKT!G2716+[1]DTKT!G2750+[1]DTKT!G2784+[1]DTKT!G2819+[1]DTKT!G2853+[1]DTKT!G2889+[1]DTKT!G2923+[1]DTKT!G2957+[1]DTKT!G2991+[1]DTKT!G3026+[1]DTKT!G3060</f>
        <v>119868</v>
      </c>
      <c r="E16" s="76" t="s">
        <v>29</v>
      </c>
      <c r="F16" s="76"/>
      <c r="G16" s="76">
        <f t="shared" si="0"/>
        <v>0</v>
      </c>
    </row>
    <row r="17" spans="1:7" ht="15" customHeight="1" x14ac:dyDescent="0.25">
      <c r="A17" s="73">
        <v>15</v>
      </c>
      <c r="B17" s="81" t="s">
        <v>31</v>
      </c>
      <c r="C17" s="75"/>
      <c r="D17" s="76">
        <f>[1]DTKT!G21+[1]DTKT!G55+[1]DTKT!G90+[1]DTKT!G124+[1]DTKT!G158+[1]DTKT!G192+[1]DTKT!G227+[1]DTKT!G262+[1]DTKT!G296+[1]DTKT!G330+[1]DTKT!G364+[1]DTKT!G398+[1]DTKT!G432+[1]DTKT!G466+[1]DTKT!G500+[1]DTKT!G534+[1]DTKT!G568+[1]DTKT!G602+[1]DTKT!G636+[1]DTKT!G670+[1]DTKT!G704+[1]DTKT!G738+[1]DTKT!G772+[1]DTKT!G806+[1]DTKT!G840+[1]DTKT!G874+[1]DTKT!G908+[1]DTKT!G942+[1]DTKT!G977+[1]DTKT!G1011+[1]DTKT!G1045+[1]DTKT!G1079+[1]DTKT!G1113+[1]DTKT!G1147+[1]DTKT!G1181+[1]DTKT!G1215+[1]DTKT!G1250+[1]DTKT!G1284+[1]DTKT!G1318+[1]DTKT!G1354+[1]DTKT!G1388+[1]DTKT!G1422+[1]DTKT!G1456+[1]DTKT!G1490+[1]DTKT!G1524+[1]DTKT!G1558+[1]DTKT!G1592+[1]DTKT!G1626+[1]DTKT!G1660+[1]DTKT!G1694+[1]DTKT!G1728+[1]DTKT!G1762+[1]DTKT!G1796+[1]DTKT!G1830+[1]DTKT!G1864+[1]DTKT!G1898+[1]DTKT!G1932+[1]DTKT!G1966+[1]DTKT!G2000+[1]DTKT!G2034+[1]DTKT!G2068+[1]DTKT!G2102+[1]DTKT!G2136+[1]DTKT!G2170+[1]DTKT!G2204+[1]DTKT!G2238+[1]DTKT!G2272+[1]DTKT!G2306+[1]DTKT!G2340+[1]DTKT!G2374+[1]DTKT!G2408+[1]DTKT!G2443+[1]DTKT!G2477+[1]DTKT!G2511+[1]DTKT!G2545+[1]DTKT!G2580+[1]DTKT!G2614+[1]DTKT!G2648+[1]DTKT!G2683+[1]DTKT!G2717+[1]DTKT!G2751+[1]DTKT!G2785+[1]DTKT!G2820+[1]DTKT!G2854+[1]DTKT!G2890+[1]DTKT!G2924+[1]DTKT!G2958+[1]DTKT!G2992+[1]DTKT!G3027+[1]DTKT!G3061</f>
        <v>799120</v>
      </c>
      <c r="E17" s="76" t="s">
        <v>29</v>
      </c>
      <c r="F17" s="76"/>
      <c r="G17" s="76">
        <f t="shared" si="0"/>
        <v>0</v>
      </c>
    </row>
    <row r="18" spans="1:7" ht="15" customHeight="1" x14ac:dyDescent="0.25">
      <c r="A18" s="73">
        <v>16</v>
      </c>
      <c r="B18" s="81" t="s">
        <v>32</v>
      </c>
      <c r="C18" s="75"/>
      <c r="D18" s="76">
        <f>[1]DTKT!G22+[1]DTKT!G56+[1]DTKT!G91+[1]DTKT!G125+[1]DTKT!G159+[1]DTKT!G193+[1]DTKT!G228+[1]DTKT!G263+[1]DTKT!G297+[1]DTKT!G331+[1]DTKT!G365+[1]DTKT!G399+[1]DTKT!G433+[1]DTKT!G467+[1]DTKT!G501+[1]DTKT!G535+[1]DTKT!G569+[1]DTKT!G603+[1]DTKT!G637+[1]DTKT!G671+[1]DTKT!G705+[1]DTKT!G739+[1]DTKT!G773+[1]DTKT!G807+[1]DTKT!G841+[1]DTKT!G875+[1]DTKT!G909+[1]DTKT!G943+[1]DTKT!G978+[1]DTKT!G1012+[1]DTKT!G1046+[1]DTKT!G1080+[1]DTKT!G1114+[1]DTKT!G1148+[1]DTKT!G1182+[1]DTKT!G1216+[1]DTKT!G1251+[1]DTKT!G1285+[1]DTKT!G1319+[1]DTKT!G1355+[1]DTKT!G1389+[1]DTKT!G1423+[1]DTKT!G1457+[1]DTKT!G1491+[1]DTKT!G1525+[1]DTKT!G1559+[1]DTKT!G1593+[1]DTKT!G1627+[1]DTKT!G1661+[1]DTKT!G1695+[1]DTKT!G1729+[1]DTKT!G1763+[1]DTKT!G1797+[1]DTKT!G1831+[1]DTKT!G1865+[1]DTKT!G1899+[1]DTKT!G1933+[1]DTKT!G1967+[1]DTKT!G2001+[1]DTKT!G2035+[1]DTKT!G2069+[1]DTKT!G2103+[1]DTKT!G2137+[1]DTKT!G2171+[1]DTKT!G2205+[1]DTKT!G2239+[1]DTKT!G2273+[1]DTKT!G2307+[1]DTKT!G2341+[1]DTKT!G2375+[1]DTKT!G2409+[1]DTKT!G2444+[1]DTKT!G2478+[1]DTKT!G2512+[1]DTKT!G2546+[1]DTKT!G2581+[1]DTKT!G2615+[1]DTKT!G2649+[1]DTKT!G2684+[1]DTKT!G2718+[1]DTKT!G2752+[1]DTKT!G2786+[1]DTKT!G2821+[1]DTKT!G2855+[1]DTKT!G2891+[1]DTKT!G2925+[1]DTKT!G2959+[1]DTKT!G2993+[1]DTKT!G3028+[1]DTKT!G3062</f>
        <v>90</v>
      </c>
      <c r="E18" s="76" t="s">
        <v>27</v>
      </c>
      <c r="F18" s="76"/>
      <c r="G18" s="76">
        <f t="shared" si="0"/>
        <v>0</v>
      </c>
    </row>
    <row r="19" spans="1:7" ht="15" customHeight="1" x14ac:dyDescent="0.25">
      <c r="A19" s="73">
        <v>17</v>
      </c>
      <c r="B19" s="82" t="s">
        <v>33</v>
      </c>
      <c r="C19" s="75"/>
      <c r="D19" s="76">
        <f>[1]DTKT!G23+[1]DTKT!G57+[1]DTKT!G92+[1]DTKT!G126+[1]DTKT!G160+[1]DTKT!G194+[1]DTKT!G229+[1]DTKT!G264+[1]DTKT!G298+[1]DTKT!G332+[1]DTKT!G366+[1]DTKT!G400+[1]DTKT!G434+[1]DTKT!G468+[1]DTKT!G502+[1]DTKT!G536+[1]DTKT!G570+[1]DTKT!G604+[1]DTKT!G638+[1]DTKT!G672+[1]DTKT!G706+[1]DTKT!G740+[1]DTKT!G774+[1]DTKT!G808+[1]DTKT!G842+[1]DTKT!G876+[1]DTKT!G910+[1]DTKT!G944+[1]DTKT!G979+[1]DTKT!G1013+[1]DTKT!G1047+[1]DTKT!G1081+[1]DTKT!G1115+[1]DTKT!G1149+[1]DTKT!G1183+[1]DTKT!G1217+[1]DTKT!G1252+[1]DTKT!G1286+[1]DTKT!G1320+[1]DTKT!G1356+[1]DTKT!G1390+[1]DTKT!G1424+[1]DTKT!G1458+[1]DTKT!G1492+[1]DTKT!G1526+[1]DTKT!G1560+[1]DTKT!G1594+[1]DTKT!G1628+[1]DTKT!G1662+[1]DTKT!G1696+[1]DTKT!G1730+[1]DTKT!G1764+[1]DTKT!G1798+[1]DTKT!G1832+[1]DTKT!G1866+[1]DTKT!G1900+[1]DTKT!G1934+[1]DTKT!G1968+[1]DTKT!G2002+[1]DTKT!G2036+[1]DTKT!G2070+[1]DTKT!G2104+[1]DTKT!G2138+[1]DTKT!G2172+[1]DTKT!G2206+[1]DTKT!G2240+[1]DTKT!G2274+[1]DTKT!G2308+[1]DTKT!G2342+[1]DTKT!G2376+[1]DTKT!G2410+[1]DTKT!G2445+[1]DTKT!G2479+[1]DTKT!G2513+[1]DTKT!G2547+[1]DTKT!G2582+[1]DTKT!G2616+[1]DTKT!G2650+[1]DTKT!G2685+[1]DTKT!G2719+[1]DTKT!G2753+[1]DTKT!G2787+[1]DTKT!G2822+[1]DTKT!G2856+[1]DTKT!G2892+[1]DTKT!G2926+[1]DTKT!G2960+[1]DTKT!G2994+[1]DTKT!G3029+[1]DTKT!G3063</f>
        <v>7092</v>
      </c>
      <c r="E19" s="76" t="s">
        <v>34</v>
      </c>
      <c r="F19" s="76"/>
      <c r="G19" s="76">
        <f t="shared" si="0"/>
        <v>0</v>
      </c>
    </row>
    <row r="20" spans="1:7" ht="15" customHeight="1" x14ac:dyDescent="0.25">
      <c r="A20" s="73">
        <v>18</v>
      </c>
      <c r="B20" s="82" t="s">
        <v>35</v>
      </c>
      <c r="C20" s="75"/>
      <c r="D20" s="76">
        <f>[1]DTKT!G24+[1]DTKT!G58+[1]DTKT!G93+[1]DTKT!G127+[1]DTKT!G161+[1]DTKT!G195+[1]DTKT!G230+[1]DTKT!G265+[1]DTKT!G299+[1]DTKT!G333+[1]DTKT!G367+[1]DTKT!G401+[1]DTKT!G435+[1]DTKT!G469+[1]DTKT!G503+[1]DTKT!G537+[1]DTKT!G571+[1]DTKT!G605+[1]DTKT!G639+[1]DTKT!G673+[1]DTKT!G707+[1]DTKT!G741+[1]DTKT!G775+[1]DTKT!G809+[1]DTKT!G843+[1]DTKT!G877+[1]DTKT!G911+[1]DTKT!G945+[1]DTKT!G980+[1]DTKT!G1014+[1]DTKT!G1048+[1]DTKT!G1082+[1]DTKT!G1116+[1]DTKT!G1150+[1]DTKT!G1184+[1]DTKT!G1218+[1]DTKT!G1253+[1]DTKT!G1287+[1]DTKT!G1321+[1]DTKT!G1357+[1]DTKT!G1391+[1]DTKT!G1425+[1]DTKT!G1459+[1]DTKT!G1493+[1]DTKT!G1527+[1]DTKT!G1561+[1]DTKT!G1595+[1]DTKT!G1629+[1]DTKT!G1663+[1]DTKT!G1697+[1]DTKT!G1731+[1]DTKT!G1765+[1]DTKT!G1799+[1]DTKT!G1833+[1]DTKT!G1867+[1]DTKT!G1901+[1]DTKT!G1935+[1]DTKT!G1969+[1]DTKT!G2003+[1]DTKT!G2037+[1]DTKT!G2071+[1]DTKT!G2105+[1]DTKT!G2139+[1]DTKT!G2173+[1]DTKT!G2207+[1]DTKT!G2241+[1]DTKT!G2275+[1]DTKT!G2309+[1]DTKT!G2343+[1]DTKT!G2377+[1]DTKT!G2411+[1]DTKT!G2446+[1]DTKT!G2480+[1]DTKT!G2514+[1]DTKT!G2548+[1]DTKT!G2583+[1]DTKT!G2617+[1]DTKT!G2651+[1]DTKT!G2686+[1]DTKT!G2720+[1]DTKT!G2754+[1]DTKT!G2788+[1]DTKT!G2823+[1]DTKT!G2857+[1]DTKT!G2893+[1]DTKT!G2927+[1]DTKT!G2961+[1]DTKT!G2995+[1]DTKT!G3030+[1]DTKT!G3064</f>
        <v>1620</v>
      </c>
      <c r="E20" s="76" t="s">
        <v>34</v>
      </c>
      <c r="F20" s="76"/>
      <c r="G20" s="76">
        <f t="shared" si="0"/>
        <v>0</v>
      </c>
    </row>
    <row r="21" spans="1:7" ht="15" customHeight="1" x14ac:dyDescent="0.25">
      <c r="A21" s="73">
        <v>19</v>
      </c>
      <c r="B21" s="82" t="s">
        <v>241</v>
      </c>
      <c r="C21" s="75"/>
      <c r="D21" s="76">
        <f>[1]DTKT!G25+[1]DTKT!G59+[1]DTKT!G94+[1]DTKT!G128+[1]DTKT!G162+[1]DTKT!G196+[1]DTKT!G231+[1]DTKT!G266+[1]DTKT!G300+[1]DTKT!G334+[1]DTKT!G368+[1]DTKT!G402+[1]DTKT!G436+[1]DTKT!G470+[1]DTKT!G504+[1]DTKT!G538+[1]DTKT!G572+[1]DTKT!G606+[1]DTKT!G640+[1]DTKT!G674+[1]DTKT!G708+[1]DTKT!G742+[1]DTKT!G776+[1]DTKT!G810+[1]DTKT!G844+[1]DTKT!G878+[1]DTKT!G912+[1]DTKT!G946+[1]DTKT!G981+[1]DTKT!G1015+[1]DTKT!G1049+[1]DTKT!G1083+[1]DTKT!G1117+[1]DTKT!G1151+[1]DTKT!G1185+[1]DTKT!G1219+[1]DTKT!G1254+[1]DTKT!G1288+[1]DTKT!G1322+[1]DTKT!G1358+[1]DTKT!G1392+[1]DTKT!G1426+[1]DTKT!G1460+[1]DTKT!G1494+[1]DTKT!G1528+[1]DTKT!G1562+[1]DTKT!G1596+[1]DTKT!G1630+[1]DTKT!G1664+[1]DTKT!G1698+[1]DTKT!G1732+[1]DTKT!G1766+[1]DTKT!G1800+[1]DTKT!G1834+[1]DTKT!G1868+[1]DTKT!G1902+[1]DTKT!G1936+[1]DTKT!G1970+[1]DTKT!G2004+[1]DTKT!G2038+[1]DTKT!G2072+[1]DTKT!G2106+[1]DTKT!G2140+[1]DTKT!G2174+[1]DTKT!G2208+[1]DTKT!G2242+[1]DTKT!G2276+[1]DTKT!G2310+[1]DTKT!G2344+[1]DTKT!G2378+[1]DTKT!G2412+[1]DTKT!G2447+[1]DTKT!G2481+[1]DTKT!G2515+[1]DTKT!G2549+[1]DTKT!G2584+[1]DTKT!G2618+[1]DTKT!G2652+[1]DTKT!G2687+[1]DTKT!G2721+[1]DTKT!G2755+[1]DTKT!G2789+[1]DTKT!G2824+[1]DTKT!G2858+[1]DTKT!G2894+[1]DTKT!G2928+[1]DTKT!G2962+[1]DTKT!G2996+[1]DTKT!G3031+[1]DTKT!G3065</f>
        <v>450</v>
      </c>
      <c r="E21" s="76" t="s">
        <v>34</v>
      </c>
      <c r="F21" s="76"/>
      <c r="G21" s="76">
        <f t="shared" si="0"/>
        <v>0</v>
      </c>
    </row>
    <row r="22" spans="1:7" ht="15" customHeight="1" x14ac:dyDescent="0.25">
      <c r="A22" s="73">
        <v>20</v>
      </c>
      <c r="B22" s="81" t="s">
        <v>36</v>
      </c>
      <c r="C22" s="75"/>
      <c r="D22" s="76">
        <f>[1]DTKT!G26+[1]DTKT!G60+[1]DTKT!G95+[1]DTKT!G129+[1]DTKT!G163+[1]DTKT!G197+[1]DTKT!G232+[1]DTKT!G267+[1]DTKT!G301+[1]DTKT!G335+[1]DTKT!G369+[1]DTKT!G403+[1]DTKT!G437+[1]DTKT!G471+[1]DTKT!G505+[1]DTKT!G539+[1]DTKT!G573+[1]DTKT!G607+[1]DTKT!G641+[1]DTKT!G675+[1]DTKT!G709+[1]DTKT!G743+[1]DTKT!G777+[1]DTKT!G811+[1]DTKT!G845+[1]DTKT!G879+[1]DTKT!G913+[1]DTKT!G947+[1]DTKT!G982+[1]DTKT!G1016+[1]DTKT!G1050+[1]DTKT!G1084+[1]DTKT!G1118+[1]DTKT!G1152+[1]DTKT!G1186+[1]DTKT!G1220+[1]DTKT!G1255+[1]DTKT!G1289+[1]DTKT!G1323+[1]DTKT!G1359+[1]DTKT!G1393+[1]DTKT!G1427+[1]DTKT!G1461+[1]DTKT!G1495+[1]DTKT!G1529+[1]DTKT!G1563+[1]DTKT!G1597+[1]DTKT!G1631+[1]DTKT!G1665+[1]DTKT!G1699+[1]DTKT!G1733+[1]DTKT!G1767+[1]DTKT!G1801+[1]DTKT!G1835+[1]DTKT!G1869+[1]DTKT!G1903+[1]DTKT!G1937+[1]DTKT!G1971+[1]DTKT!G2005+[1]DTKT!G2039+[1]DTKT!G2073+[1]DTKT!G2107+[1]DTKT!G2141+[1]DTKT!G2175+[1]DTKT!G2209+[1]DTKT!G2243+[1]DTKT!G2277+[1]DTKT!G2311+[1]DTKT!G2345+[1]DTKT!G2379+[1]DTKT!G2413+[1]DTKT!G2448+[1]DTKT!G2482+[1]DTKT!G2516+[1]DTKT!G2550+[1]DTKT!G2585+[1]DTKT!G2619+[1]DTKT!G2653+[1]DTKT!G2688+[1]DTKT!G2722+[1]DTKT!G2756+[1]DTKT!G2790+[1]DTKT!G2825+[1]DTKT!G2859+[1]DTKT!G2895+[1]DTKT!G2929+[1]DTKT!G2963+[1]DTKT!G2997+[1]DTKT!G3032+[1]DTKT!G3066</f>
        <v>2223</v>
      </c>
      <c r="E22" s="76" t="s">
        <v>37</v>
      </c>
      <c r="F22" s="76"/>
      <c r="G22" s="76">
        <f t="shared" si="0"/>
        <v>0</v>
      </c>
    </row>
    <row r="23" spans="1:7" ht="15" customHeight="1" x14ac:dyDescent="0.25">
      <c r="A23" s="73">
        <v>21</v>
      </c>
      <c r="B23" s="81" t="s">
        <v>38</v>
      </c>
      <c r="C23" s="75"/>
      <c r="D23" s="76">
        <f>[1]DTKT!G27+[1]DTKT!G61+[1]DTKT!G96+[1]DTKT!G130+[1]DTKT!G164+[1]DTKT!G198+[1]DTKT!G233+[1]DTKT!G268+[1]DTKT!G302+[1]DTKT!G336+[1]DTKT!G370+[1]DTKT!G404+[1]DTKT!G438+[1]DTKT!G472+[1]DTKT!G506+[1]DTKT!G540+[1]DTKT!G574+[1]DTKT!G608+[1]DTKT!G642+[1]DTKT!G676+[1]DTKT!G710+[1]DTKT!G744+[1]DTKT!G778+[1]DTKT!G812+[1]DTKT!G846+[1]DTKT!G880+[1]DTKT!G914+[1]DTKT!G948+[1]DTKT!G983+[1]DTKT!G1017+[1]DTKT!G1051+[1]DTKT!G1085+[1]DTKT!G1119+[1]DTKT!G1153+[1]DTKT!G1187+[1]DTKT!G1221+[1]DTKT!G1256+[1]DTKT!G1290+[1]DTKT!G1324+[1]DTKT!G1360+[1]DTKT!G1394+[1]DTKT!G1428+[1]DTKT!G1462+[1]DTKT!G1496+[1]DTKT!G1530+[1]DTKT!G1564+[1]DTKT!G1598+[1]DTKT!G1632+[1]DTKT!G1666+[1]DTKT!G1700+[1]DTKT!G1734+[1]DTKT!G1768+[1]DTKT!G1802+[1]DTKT!G1836+[1]DTKT!G1870+[1]DTKT!G1904+[1]DTKT!G1938+[1]DTKT!G1972+[1]DTKT!G2006+[1]DTKT!G2040+[1]DTKT!G2074+[1]DTKT!G2108+[1]DTKT!G2142+[1]DTKT!G2176+[1]DTKT!G2210+[1]DTKT!G2244+[1]DTKT!G2278+[1]DTKT!G2312+[1]DTKT!G2346+[1]DTKT!G2380+[1]DTKT!G2414+[1]DTKT!G2449+[1]DTKT!G2483+[1]DTKT!G2517+[1]DTKT!G2551+[1]DTKT!G2586+[1]DTKT!G2620+[1]DTKT!G2654+[1]DTKT!G2689+[1]DTKT!G2723+[1]DTKT!G2757+[1]DTKT!G2791+[1]DTKT!G2826+[1]DTKT!G2860+[1]DTKT!G2896+[1]DTKT!G2930+[1]DTKT!G2964+[1]DTKT!G2998+[1]DTKT!G3033+[1]DTKT!G3067</f>
        <v>900</v>
      </c>
      <c r="E23" s="76" t="s">
        <v>39</v>
      </c>
      <c r="F23" s="76"/>
      <c r="G23" s="76">
        <f t="shared" si="0"/>
        <v>0</v>
      </c>
    </row>
    <row r="24" spans="1:7" ht="15" customHeight="1" x14ac:dyDescent="0.25">
      <c r="A24" s="73">
        <v>22</v>
      </c>
      <c r="B24" s="81" t="s">
        <v>40</v>
      </c>
      <c r="C24" s="75"/>
      <c r="D24" s="76">
        <f>[1]DTKT!G28+[1]DTKT!G62+[1]DTKT!G97+[1]DTKT!G131+[1]DTKT!G165+[1]DTKT!G199+[1]DTKT!G234+[1]DTKT!G269+[1]DTKT!G303+[1]DTKT!G337+[1]DTKT!G371+[1]DTKT!G405+[1]DTKT!G439+[1]DTKT!G473+[1]DTKT!G507+[1]DTKT!G541+[1]DTKT!G575+[1]DTKT!G609+[1]DTKT!G643+[1]DTKT!G677+[1]DTKT!G711+[1]DTKT!G745+[1]DTKT!G779+[1]DTKT!G813+[1]DTKT!G847+[1]DTKT!G881+[1]DTKT!G915+[1]DTKT!G949+[1]DTKT!G984+[1]DTKT!G1018+[1]DTKT!G1052+[1]DTKT!G1086+[1]DTKT!G1120+[1]DTKT!G1154+[1]DTKT!G1188+[1]DTKT!G1222+[1]DTKT!G1257+[1]DTKT!G1291+[1]DTKT!G1325+[1]DTKT!G1361+[1]DTKT!G1395+[1]DTKT!G1429+[1]DTKT!G1463+[1]DTKT!G1497+[1]DTKT!G1531+[1]DTKT!G1565+[1]DTKT!G1599+[1]DTKT!G1633+[1]DTKT!G1667+[1]DTKT!G1701+[1]DTKT!G1735+[1]DTKT!G1769+[1]DTKT!G1803+[1]DTKT!G1837+[1]DTKT!G1871+[1]DTKT!G1905+[1]DTKT!G1939+[1]DTKT!G1973+[1]DTKT!G2007+[1]DTKT!G2041+[1]DTKT!G2075+[1]DTKT!G2109+[1]DTKT!G2143+[1]DTKT!G2177+[1]DTKT!G2211+[1]DTKT!G2245+[1]DTKT!G2279+[1]DTKT!G2313+[1]DTKT!G2347+[1]DTKT!G2381+[1]DTKT!G2415+[1]DTKT!G2450+[1]DTKT!G2484+[1]DTKT!G2518+[1]DTKT!G2552+[1]DTKT!G2587+[1]DTKT!G2621+[1]DTKT!G2655+[1]DTKT!G2690+[1]DTKT!G2724+[1]DTKT!G2758+[1]DTKT!G2792+[1]DTKT!G2827+[1]DTKT!G2861+[1]DTKT!G2897+[1]DTKT!G2931+[1]DTKT!G2965+[1]DTKT!G2999+[1]DTKT!G3034+[1]DTKT!G3068</f>
        <v>900</v>
      </c>
      <c r="E24" s="76" t="s">
        <v>39</v>
      </c>
      <c r="F24" s="76"/>
      <c r="G24" s="76">
        <f t="shared" si="0"/>
        <v>0</v>
      </c>
    </row>
    <row r="25" spans="1:7" ht="15" customHeight="1" x14ac:dyDescent="0.25">
      <c r="A25" s="73">
        <v>23</v>
      </c>
      <c r="B25" s="81" t="s">
        <v>41</v>
      </c>
      <c r="C25" s="75"/>
      <c r="D25" s="76">
        <f>[1]DTKT!G29+[1]DTKT!G63+[1]DTKT!G98+[1]DTKT!G132+[1]DTKT!G166+[1]DTKT!G200+[1]DTKT!G235+[1]DTKT!G270+[1]DTKT!G304+[1]DTKT!G338+[1]DTKT!G372+[1]DTKT!G406+[1]DTKT!G440+[1]DTKT!G474+[1]DTKT!G508+[1]DTKT!G542+[1]DTKT!G576+[1]DTKT!G610+[1]DTKT!G644+[1]DTKT!G678+[1]DTKT!G712+[1]DTKT!G746+[1]DTKT!G780+[1]DTKT!G814+[1]DTKT!G848+[1]DTKT!G882+[1]DTKT!G916+[1]DTKT!G950+[1]DTKT!G985+[1]DTKT!G1019+[1]DTKT!G1053+[1]DTKT!G1087+[1]DTKT!G1121+[1]DTKT!G1155+[1]DTKT!G1189+[1]DTKT!G1223+[1]DTKT!G1258+[1]DTKT!G1292+[1]DTKT!G1326+[1]DTKT!G1362+[1]DTKT!G1396+[1]DTKT!G1430+[1]DTKT!G1464+[1]DTKT!G1498+[1]DTKT!G1532+[1]DTKT!G1566+[1]DTKT!G1600+[1]DTKT!G1634+[1]DTKT!G1668+[1]DTKT!G1702+[1]DTKT!G1736+[1]DTKT!G1770+[1]DTKT!G1804+[1]DTKT!G1838+[1]DTKT!G1872+[1]DTKT!G1906+[1]DTKT!G1940+[1]DTKT!G1974+[1]DTKT!G2008+[1]DTKT!G2042+[1]DTKT!G2076+[1]DTKT!G2110+[1]DTKT!G2144+[1]DTKT!G2178+[1]DTKT!G2212+[1]DTKT!G2246+[1]DTKT!G2280+[1]DTKT!G2314+[1]DTKT!G2348+[1]DTKT!G2382+[1]DTKT!G2416+[1]DTKT!G2451+[1]DTKT!G2485+[1]DTKT!G2519+[1]DTKT!G2553+[1]DTKT!G2588+[1]DTKT!G2622+[1]DTKT!G2656+[1]DTKT!G2691+[1]DTKT!G2725+[1]DTKT!G2759+[1]DTKT!G2793+[1]DTKT!G2828+[1]DTKT!G2862+[1]DTKT!G2898+[1]DTKT!G2932+[1]DTKT!G2966+[1]DTKT!G3000+[1]DTKT!G3035+[1]DTKT!G3069</f>
        <v>900</v>
      </c>
      <c r="E25" s="76" t="s">
        <v>39</v>
      </c>
      <c r="F25" s="76"/>
      <c r="G25" s="76">
        <f t="shared" si="0"/>
        <v>0</v>
      </c>
    </row>
    <row r="26" spans="1:7" ht="15" customHeight="1" x14ac:dyDescent="0.25">
      <c r="A26" s="73">
        <v>24</v>
      </c>
      <c r="B26" s="81" t="s">
        <v>42</v>
      </c>
      <c r="C26" s="75"/>
      <c r="D26" s="76">
        <f>[1]DTKT!G30+[1]DTKT!G64+[1]DTKT!G99+[1]DTKT!G133+[1]DTKT!G167+[1]DTKT!G201+[1]DTKT!G236+[1]DTKT!G271+[1]DTKT!G305+[1]DTKT!G339+[1]DTKT!G373+[1]DTKT!G407+[1]DTKT!G441+[1]DTKT!G475+[1]DTKT!G509+[1]DTKT!G543+[1]DTKT!G577+[1]DTKT!G611+[1]DTKT!G645+[1]DTKT!G679+[1]DTKT!G713+[1]DTKT!G747+[1]DTKT!G781+[1]DTKT!G815+[1]DTKT!G849+[1]DTKT!G883+[1]DTKT!G917+[1]DTKT!G951+[1]DTKT!G986+[1]DTKT!G1020+[1]DTKT!G1054+[1]DTKT!G1088+[1]DTKT!G1122+[1]DTKT!G1156+[1]DTKT!G1190+[1]DTKT!G1224+[1]DTKT!G1259+[1]DTKT!G1293+[1]DTKT!G1327+[1]DTKT!G1363+[1]DTKT!G1397+[1]DTKT!G1431+[1]DTKT!G1465+[1]DTKT!G1499+[1]DTKT!G1533+[1]DTKT!G1567+[1]DTKT!G1601+[1]DTKT!G1635+[1]DTKT!G1669+[1]DTKT!G1703+[1]DTKT!G1737+[1]DTKT!G1771+[1]DTKT!G1805+[1]DTKT!G1839+[1]DTKT!G1873+[1]DTKT!G1907+[1]DTKT!G1941+[1]DTKT!G1975+[1]DTKT!G2009+[1]DTKT!G2043+[1]DTKT!G2077+[1]DTKT!G2111+[1]DTKT!G2145+[1]DTKT!G2179+[1]DTKT!G2213+[1]DTKT!G2247+[1]DTKT!G2281+[1]DTKT!G2315+[1]DTKT!G2349+[1]DTKT!G2383+[1]DTKT!G2417+[1]DTKT!G2452+[1]DTKT!G2486+[1]DTKT!G2520+[1]DTKT!G2554+[1]DTKT!G2589+[1]DTKT!G2623+[1]DTKT!G2657+[1]DTKT!G2692+[1]DTKT!G2726+[1]DTKT!G2760+[1]DTKT!G2794+[1]DTKT!G2829+[1]DTKT!G2863+[1]DTKT!G2899+[1]DTKT!G2933+[1]DTKT!G2967+[1]DTKT!G3001+[1]DTKT!G3036+[1]DTKT!G3070</f>
        <v>900</v>
      </c>
      <c r="E26" s="76" t="s">
        <v>43</v>
      </c>
      <c r="F26" s="76"/>
      <c r="G26" s="76">
        <f t="shared" si="0"/>
        <v>0</v>
      </c>
    </row>
    <row r="27" spans="1:7" ht="15" customHeight="1" x14ac:dyDescent="0.25">
      <c r="A27" s="73">
        <v>25</v>
      </c>
      <c r="B27" s="81" t="s">
        <v>44</v>
      </c>
      <c r="C27" s="75"/>
      <c r="D27" s="76">
        <f>[1]DTKT!G31+[1]DTKT!G65+[1]DTKT!G100+[1]DTKT!G134+[1]DTKT!G168+[1]DTKT!G202+[1]DTKT!G237+[1]DTKT!G272+[1]DTKT!G306+[1]DTKT!G340+[1]DTKT!G374+[1]DTKT!G408+[1]DTKT!G442+[1]DTKT!G476+[1]DTKT!G510+[1]DTKT!G544+[1]DTKT!G578+[1]DTKT!G612+[1]DTKT!G646+[1]DTKT!G680+[1]DTKT!G714+[1]DTKT!G748+[1]DTKT!G782+[1]DTKT!G816+[1]DTKT!G850+[1]DTKT!G884+[1]DTKT!G918+[1]DTKT!G952+[1]DTKT!G987+[1]DTKT!G1021+[1]DTKT!G1055+[1]DTKT!G1089+[1]DTKT!G1123+[1]DTKT!G1157+[1]DTKT!G1191+[1]DTKT!G1225+[1]DTKT!G1260+[1]DTKT!G1294+[1]DTKT!G1328+[1]DTKT!G1364+[1]DTKT!G1398+[1]DTKT!G1432+[1]DTKT!G1466+[1]DTKT!G1500+[1]DTKT!G1534+[1]DTKT!G1568+[1]DTKT!G1602+[1]DTKT!G1636+[1]DTKT!G1670+[1]DTKT!G1704+[1]DTKT!G1738+[1]DTKT!G1772+[1]DTKT!G1806+[1]DTKT!G1840+[1]DTKT!G1874+[1]DTKT!G1908+[1]DTKT!G1942+[1]DTKT!G1976+[1]DTKT!G2010+[1]DTKT!G2044+[1]DTKT!G2078+[1]DTKT!G2112+[1]DTKT!G2146+[1]DTKT!G2180+[1]DTKT!G2214+[1]DTKT!G2248+[1]DTKT!G2282+[1]DTKT!G2316+[1]DTKT!G2350+[1]DTKT!G2384+[1]DTKT!G2418+[1]DTKT!G2453+[1]DTKT!G2487+[1]DTKT!G2521+[1]DTKT!G2555+[1]DTKT!G2590+[1]DTKT!G2624+[1]DTKT!G2658+[1]DTKT!G2693+[1]DTKT!G2727+[1]DTKT!G2761+[1]DTKT!G2795+[1]DTKT!G2830+[1]DTKT!G2864+[1]DTKT!G2900+[1]DTKT!G2934+[1]DTKT!G2968+[1]DTKT!G3002+[1]DTKT!G3037+[1]DTKT!G3071</f>
        <v>1800</v>
      </c>
      <c r="E27" s="76" t="s">
        <v>45</v>
      </c>
      <c r="F27" s="76"/>
      <c r="G27" s="76">
        <f t="shared" si="0"/>
        <v>0</v>
      </c>
    </row>
    <row r="28" spans="1:7" ht="15" customHeight="1" x14ac:dyDescent="0.25">
      <c r="A28" s="73">
        <v>26</v>
      </c>
      <c r="B28" s="81" t="s">
        <v>46</v>
      </c>
      <c r="C28" s="75"/>
      <c r="D28" s="76">
        <f>[1]DTKT!G32+[1]DTKT!G66+[1]DTKT!G101+[1]DTKT!G135+[1]DTKT!G169+[1]DTKT!G203+[1]DTKT!G238+[1]DTKT!G273+[1]DTKT!G307+[1]DTKT!G341+[1]DTKT!G375+[1]DTKT!G409+[1]DTKT!G443+[1]DTKT!G477+[1]DTKT!G511+[1]DTKT!G545+[1]DTKT!G579+[1]DTKT!G613+[1]DTKT!G647+[1]DTKT!G681+[1]DTKT!G715+[1]DTKT!G749+[1]DTKT!G783+[1]DTKT!G817+[1]DTKT!G851+[1]DTKT!G885+[1]DTKT!G919+[1]DTKT!G953+[1]DTKT!G988+[1]DTKT!G1022+[1]DTKT!G1056+[1]DTKT!G1090+[1]DTKT!G1124+[1]DTKT!G1158+[1]DTKT!G1192+[1]DTKT!G1226+[1]DTKT!G1261+[1]DTKT!G1295+[1]DTKT!G1329+[1]DTKT!G1365+[1]DTKT!G1399+[1]DTKT!G1433+[1]DTKT!G1467+[1]DTKT!G1501+[1]DTKT!G1535+[1]DTKT!G1569+[1]DTKT!G1603+[1]DTKT!G1637+[1]DTKT!G1671+[1]DTKT!G1705+[1]DTKT!G1739+[1]DTKT!G1773+[1]DTKT!G1807+[1]DTKT!G1841+[1]DTKT!G1875+[1]DTKT!G1909+[1]DTKT!G1943+[1]DTKT!G1977+[1]DTKT!G2011+[1]DTKT!G2045+[1]DTKT!G2079+[1]DTKT!G2113+[1]DTKT!G2147+[1]DTKT!G2181+[1]DTKT!G2215+[1]DTKT!G2249+[1]DTKT!G2283+[1]DTKT!G2317+[1]DTKT!G2351+[1]DTKT!G2385+[1]DTKT!G2419+[1]DTKT!G2454+[1]DTKT!G2488+[1]DTKT!G2522+[1]DTKT!G2556+[1]DTKT!G2591+[1]DTKT!G2625+[1]DTKT!G2659+[1]DTKT!G2694+[1]DTKT!G2728+[1]DTKT!G2762+[1]DTKT!G2796+[1]DTKT!G2831+[1]DTKT!G2865+[1]DTKT!G2901+[1]DTKT!G2935+[1]DTKT!G2969+[1]DTKT!G3003+[1]DTKT!G3038+[1]DTKT!G3072</f>
        <v>900</v>
      </c>
      <c r="E28" s="76" t="s">
        <v>45</v>
      </c>
      <c r="F28" s="76"/>
      <c r="G28" s="76">
        <f t="shared" si="0"/>
        <v>0</v>
      </c>
    </row>
    <row r="29" spans="1:7" ht="15" customHeight="1" x14ac:dyDescent="0.25">
      <c r="A29" s="73">
        <v>27</v>
      </c>
      <c r="B29" s="81" t="s">
        <v>47</v>
      </c>
      <c r="C29" s="75"/>
      <c r="D29" s="76">
        <f>[1]DTKT!G33+[1]DTKT!G67+[1]DTKT!G102+[1]DTKT!G136+[1]DTKT!G170+[1]DTKT!G204+[1]DTKT!G239+[1]DTKT!G274+[1]DTKT!G308+[1]DTKT!G342+[1]DTKT!G376+[1]DTKT!G410+[1]DTKT!G444+[1]DTKT!G478+[1]DTKT!G512+[1]DTKT!G546+[1]DTKT!G580+[1]DTKT!G614+[1]DTKT!G648+[1]DTKT!G682+[1]DTKT!G716+[1]DTKT!G750+[1]DTKT!G784+[1]DTKT!G818+[1]DTKT!G852+[1]DTKT!G886+[1]DTKT!G920+[1]DTKT!G954+[1]DTKT!G989+[1]DTKT!G1023+[1]DTKT!G1057+[1]DTKT!G1091+[1]DTKT!G1125+[1]DTKT!G1159+[1]DTKT!G1193+[1]DTKT!G1227+[1]DTKT!G1262+[1]DTKT!G1296+[1]DTKT!G1330+[1]DTKT!G1366+[1]DTKT!G1400+[1]DTKT!G1434+[1]DTKT!G1468+[1]DTKT!G1502+[1]DTKT!G1536+[1]DTKT!G1570+[1]DTKT!G1604+[1]DTKT!G1638+[1]DTKT!G1672+[1]DTKT!G1706+[1]DTKT!G1740+[1]DTKT!G1774+[1]DTKT!G1808+[1]DTKT!G1842+[1]DTKT!G1876+[1]DTKT!G1910+[1]DTKT!G1944+[1]DTKT!G1978+[1]DTKT!G2012+[1]DTKT!G2046+[1]DTKT!G2080+[1]DTKT!G2114+[1]DTKT!G2148+[1]DTKT!G2182+[1]DTKT!G2216+[1]DTKT!G2250+[1]DTKT!G2284+[1]DTKT!G2318+[1]DTKT!G2352+[1]DTKT!G2386+[1]DTKT!G2420+[1]DTKT!G2455+[1]DTKT!G2489+[1]DTKT!G2523+[1]DTKT!G2557+[1]DTKT!G2592+[1]DTKT!G2626+[1]DTKT!G2660+[1]DTKT!G2695+[1]DTKT!G2729+[1]DTKT!G2763+[1]DTKT!G2797+[1]DTKT!G2832+[1]DTKT!G2866+[1]DTKT!G2902+[1]DTKT!G2936+[1]DTKT!G2970+[1]DTKT!G3004+[1]DTKT!G3039+[1]DTKT!G3073</f>
        <v>5554</v>
      </c>
      <c r="E29" s="76" t="s">
        <v>48</v>
      </c>
      <c r="F29" s="76"/>
      <c r="G29" s="76">
        <f t="shared" si="0"/>
        <v>0</v>
      </c>
    </row>
    <row r="30" spans="1:7" ht="15" customHeight="1" x14ac:dyDescent="0.25">
      <c r="A30" s="73">
        <v>28</v>
      </c>
      <c r="B30" s="81" t="s">
        <v>49</v>
      </c>
      <c r="C30" s="75"/>
      <c r="D30" s="76">
        <f>[1]DTKT!G34+[1]DTKT!G68+[1]DTKT!G103+[1]DTKT!G137+[1]DTKT!G171+[1]DTKT!G205+[1]DTKT!G240+[1]DTKT!G275+[1]DTKT!G309+[1]DTKT!G343+[1]DTKT!G377+[1]DTKT!G411+[1]DTKT!G445+[1]DTKT!G479+[1]DTKT!G513+[1]DTKT!G547+[1]DTKT!G581+[1]DTKT!G615+[1]DTKT!G649+[1]DTKT!G683+[1]DTKT!G717+[1]DTKT!G751+[1]DTKT!G785+[1]DTKT!G819+[1]DTKT!G853+[1]DTKT!G887+[1]DTKT!G921+[1]DTKT!G955+[1]DTKT!G990+[1]DTKT!G1024+[1]DTKT!G1058+[1]DTKT!G1092+[1]DTKT!G1126+[1]DTKT!G1160+[1]DTKT!G1194+[1]DTKT!G1228+[1]DTKT!G1263+[1]DTKT!G1297+[1]DTKT!G1331+[1]DTKT!G1367+[1]DTKT!G1401+[1]DTKT!G1435+[1]DTKT!G1469+[1]DTKT!G1503+[1]DTKT!G1537+[1]DTKT!G1571+[1]DTKT!G1605+[1]DTKT!G1639+[1]DTKT!G1673+[1]DTKT!G1707+[1]DTKT!G1741+[1]DTKT!G1775+[1]DTKT!G1809+[1]DTKT!G1843+[1]DTKT!G1877+[1]DTKT!G1911+[1]DTKT!G1945+[1]DTKT!G1979+[1]DTKT!G2013+[1]DTKT!G2047+[1]DTKT!G2081+[1]DTKT!G2115+[1]DTKT!G2149+[1]DTKT!G2183+[1]DTKT!G2217+[1]DTKT!G2251+[1]DTKT!G2285+[1]DTKT!G2319+[1]DTKT!G2353+[1]DTKT!G2387+[1]DTKT!G2421+[1]DTKT!G2456+[1]DTKT!G2490+[1]DTKT!G2524+[1]DTKT!G2558+[1]DTKT!G2593+[1]DTKT!G2627+[1]DTKT!G2661+[1]DTKT!G2696+[1]DTKT!G2730+[1]DTKT!G2764+[1]DTKT!G2798+[1]DTKT!G2833+[1]DTKT!G2867+[1]DTKT!G2903+[1]DTKT!G2937+[1]DTKT!G2971+[1]DTKT!G3005+[1]DTKT!G3040+[1]DTKT!G3074</f>
        <v>450</v>
      </c>
      <c r="E30" s="76" t="s">
        <v>48</v>
      </c>
      <c r="F30" s="76"/>
      <c r="G30" s="76">
        <f t="shared" si="0"/>
        <v>0</v>
      </c>
    </row>
    <row r="31" spans="1:7" ht="15" customHeight="1" x14ac:dyDescent="0.25">
      <c r="A31" s="73">
        <v>29</v>
      </c>
      <c r="B31" s="81" t="s">
        <v>50</v>
      </c>
      <c r="C31" s="75"/>
      <c r="D31" s="76">
        <f>[1]DTKT!G35+[1]DTKT!G69+[1]DTKT!G104+[1]DTKT!G138+[1]DTKT!G172+[1]DTKT!G206+[1]DTKT!G241+[1]DTKT!G276+[1]DTKT!G310+[1]DTKT!G344+[1]DTKT!G378+[1]DTKT!G412+[1]DTKT!G446+[1]DTKT!G480+[1]DTKT!G514+[1]DTKT!G548+[1]DTKT!G582+[1]DTKT!G616+[1]DTKT!G650+[1]DTKT!G684+[1]DTKT!G718+[1]DTKT!G752+[1]DTKT!G786+[1]DTKT!G820+[1]DTKT!G854+[1]DTKT!G888+[1]DTKT!G922+[1]DTKT!G956+[1]DTKT!G991+[1]DTKT!G1025+[1]DTKT!G1059+[1]DTKT!G1093+[1]DTKT!G1127+[1]DTKT!G1161+[1]DTKT!G1195+[1]DTKT!G1229+[1]DTKT!G1264+[1]DTKT!G1298+[1]DTKT!G1332+[1]DTKT!G1368+[1]DTKT!G1402+[1]DTKT!G1436+[1]DTKT!G1470+[1]DTKT!G1504+[1]DTKT!G1538+[1]DTKT!G1572+[1]DTKT!G1606+[1]DTKT!G1640+[1]DTKT!G1674+[1]DTKT!G1708+[1]DTKT!G1742+[1]DTKT!G1776+[1]DTKT!G1810+[1]DTKT!G1844+[1]DTKT!G1878+[1]DTKT!G1912+[1]DTKT!G1946+[1]DTKT!G1980+[1]DTKT!G2014+[1]DTKT!G2048+[1]DTKT!G2082+[1]DTKT!G2116+[1]DTKT!G2150+[1]DTKT!G2184+[1]DTKT!G2218+[1]DTKT!G2252+[1]DTKT!G2286+[1]DTKT!G2320+[1]DTKT!G2354+[1]DTKT!G2388+[1]DTKT!G2422+[1]DTKT!G2457+[1]DTKT!G2491+[1]DTKT!G2525+[1]DTKT!G2559+[1]DTKT!G2594+[1]DTKT!G2628+[1]DTKT!G2662+[1]DTKT!G2697+[1]DTKT!G2731+[1]DTKT!G2765+[1]DTKT!G2799+[1]DTKT!G2834+[1]DTKT!G2868+[1]DTKT!G2904+[1]DTKT!G2938+[1]DTKT!G2972+[1]DTKT!G3006+[1]DTKT!G3041+[1]DTKT!G3075</f>
        <v>2673</v>
      </c>
      <c r="E31" s="76" t="s">
        <v>43</v>
      </c>
      <c r="F31" s="76"/>
      <c r="G31" s="76">
        <f t="shared" si="0"/>
        <v>0</v>
      </c>
    </row>
    <row r="32" spans="1:7" ht="15" customHeight="1" x14ac:dyDescent="0.25">
      <c r="A32" s="73">
        <v>30</v>
      </c>
      <c r="B32" s="81" t="s">
        <v>51</v>
      </c>
      <c r="C32" s="75"/>
      <c r="D32" s="76">
        <f>[1]DTKT!G36+[1]DTKT!G70+[1]DTKT!G105+[1]DTKT!G139+[1]DTKT!G173+[1]DTKT!G207+[1]DTKT!G242+[1]DTKT!G277+[1]DTKT!G311+[1]DTKT!G345+[1]DTKT!G379+[1]DTKT!G413+[1]DTKT!G447+[1]DTKT!G481+[1]DTKT!G515+[1]DTKT!G549+[1]DTKT!G583+[1]DTKT!G617+[1]DTKT!G651+[1]DTKT!G685+[1]DTKT!G719+[1]DTKT!G753+[1]DTKT!G787+[1]DTKT!G821+[1]DTKT!G855+[1]DTKT!G889+[1]DTKT!G923+[1]DTKT!G957+[1]DTKT!G992+[1]DTKT!G1026+[1]DTKT!G1060+[1]DTKT!G1094+[1]DTKT!G1128+[1]DTKT!G1162+[1]DTKT!G1196+[1]DTKT!G1230+[1]DTKT!G1265+[1]DTKT!G1299+[1]DTKT!G1333+[1]DTKT!G1369+[1]DTKT!G1403+[1]DTKT!G1437+[1]DTKT!G1471+[1]DTKT!G1505+[1]DTKT!G1539+[1]DTKT!G1573+[1]DTKT!G1607+[1]DTKT!G1641+[1]DTKT!G1675+[1]DTKT!G1709+[1]DTKT!G1743+[1]DTKT!G1777+[1]DTKT!G1811+[1]DTKT!G1845+[1]DTKT!G1879+[1]DTKT!G1913+[1]DTKT!G1947+[1]DTKT!G1981+[1]DTKT!G2015+[1]DTKT!G2049+[1]DTKT!G2083+[1]DTKT!G2117+[1]DTKT!G2151+[1]DTKT!G2185+[1]DTKT!G2219+[1]DTKT!G2253+[1]DTKT!G2287+[1]DTKT!G2321+[1]DTKT!G2355+[1]DTKT!G2389+[1]DTKT!G2423+[1]DTKT!G2458+[1]DTKT!G2492+[1]DTKT!G2526+[1]DTKT!G2560+[1]DTKT!G2595+[1]DTKT!G2629+[1]DTKT!G2663+[1]DTKT!G2698+[1]DTKT!G2732+[1]DTKT!G2766+[1]DTKT!G2800+[1]DTKT!G2835+[1]DTKT!G2869+[1]DTKT!G2905+[1]DTKT!G2939+[1]DTKT!G2973+[1]DTKT!G3007+[1]DTKT!G3042+[1]DTKT!G3076</f>
        <v>180</v>
      </c>
      <c r="E32" s="76" t="s">
        <v>16</v>
      </c>
      <c r="F32" s="76"/>
      <c r="G32" s="76">
        <f t="shared" si="0"/>
        <v>0</v>
      </c>
    </row>
    <row r="33" spans="1:7" ht="15" customHeight="1" x14ac:dyDescent="0.25">
      <c r="A33" s="73">
        <v>31</v>
      </c>
      <c r="B33" s="81" t="s">
        <v>52</v>
      </c>
      <c r="C33" s="75"/>
      <c r="D33" s="76">
        <f>[1]DTKT!G37+[1]DTKT!G71+[1]DTKT!G106+[1]DTKT!G140+[1]DTKT!G174+[1]DTKT!G208+[1]DTKT!G243+[1]DTKT!G278+[1]DTKT!G312+[1]DTKT!G346+[1]DTKT!G380+[1]DTKT!G414+[1]DTKT!G448+[1]DTKT!G482+[1]DTKT!G516+[1]DTKT!G550+[1]DTKT!G584+[1]DTKT!G618+[1]DTKT!G652+[1]DTKT!G686+[1]DTKT!G720+[1]DTKT!G754+[1]DTKT!G788+[1]DTKT!G822+[1]DTKT!G856+[1]DTKT!G890+[1]DTKT!G924+[1]DTKT!G958+[1]DTKT!G993+[1]DTKT!G1027+[1]DTKT!G1061+[1]DTKT!G1095+[1]DTKT!G1129+[1]DTKT!G1163+[1]DTKT!G1197+[1]DTKT!G1231+[1]DTKT!G1266+[1]DTKT!G1300+[1]DTKT!G1334+[1]DTKT!G1370+[1]DTKT!G1404+[1]DTKT!G1438+[1]DTKT!G1472+[1]DTKT!G1506+[1]DTKT!G1540+[1]DTKT!G1574+[1]DTKT!G1608+[1]DTKT!G1642+[1]DTKT!G1676+[1]DTKT!G1710+[1]DTKT!G1744+[1]DTKT!G1778+[1]DTKT!G1812+[1]DTKT!G1846+[1]DTKT!G1880+[1]DTKT!G1914+[1]DTKT!G1948+[1]DTKT!G1982+[1]DTKT!G2016+[1]DTKT!G2050+[1]DTKT!G2084+[1]DTKT!G2118+[1]DTKT!G2152+[1]DTKT!G2186+[1]DTKT!G2220+[1]DTKT!G2254+[1]DTKT!G2288+[1]DTKT!G2322+[1]DTKT!G2356+[1]DTKT!G2390+[1]DTKT!G2424+[1]DTKT!G2459+[1]DTKT!G2493+[1]DTKT!G2527+[1]DTKT!G2561+[1]DTKT!G2596+[1]DTKT!G2630+[1]DTKT!G2664+[1]DTKT!G2699+[1]DTKT!G2733+[1]DTKT!G2767+[1]DTKT!G2801+[1]DTKT!G2836+[1]DTKT!G2870+[1]DTKT!G2906+[1]DTKT!G2940+[1]DTKT!G2974+[1]DTKT!G3008+[1]DTKT!G3043+[1]DTKT!G3077</f>
        <v>45510</v>
      </c>
      <c r="E33" s="76" t="s">
        <v>37</v>
      </c>
      <c r="F33" s="76"/>
      <c r="G33" s="76">
        <f t="shared" si="0"/>
        <v>0</v>
      </c>
    </row>
    <row r="34" spans="1:7" ht="15" customHeight="1" x14ac:dyDescent="0.25">
      <c r="A34" s="73">
        <v>32</v>
      </c>
      <c r="B34" s="81" t="s">
        <v>53</v>
      </c>
      <c r="C34" s="75"/>
      <c r="D34" s="76">
        <f>[1]DTKT!G38+[1]DTKT!G72+[1]DTKT!G107+[1]DTKT!G141+[1]DTKT!G175+[1]DTKT!G209+[1]DTKT!G244+[1]DTKT!G279+[1]DTKT!G313+[1]DTKT!G347+[1]DTKT!G381+[1]DTKT!G415+[1]DTKT!G449+[1]DTKT!G483+[1]DTKT!G517+[1]DTKT!G551+[1]DTKT!G585+[1]DTKT!G619+[1]DTKT!G653+[1]DTKT!G687+[1]DTKT!G721+[1]DTKT!G755+[1]DTKT!G789+[1]DTKT!G823+[1]DTKT!G857+[1]DTKT!G891+[1]DTKT!G925+[1]DTKT!G959+[1]DTKT!G994+[1]DTKT!G1028+[1]DTKT!G1062+[1]DTKT!G1096+[1]DTKT!G1130+[1]DTKT!G1164+[1]DTKT!G1198+[1]DTKT!G1232+[1]DTKT!G1267+[1]DTKT!G1301+[1]DTKT!G1335+[1]DTKT!G1371+[1]DTKT!G1405+[1]DTKT!G1439+[1]DTKT!G1473+[1]DTKT!G1507+[1]DTKT!G1541+[1]DTKT!G1575+[1]DTKT!G1609+[1]DTKT!G1643+[1]DTKT!G1677+[1]DTKT!G1711+[1]DTKT!G1745+[1]DTKT!G1779+[1]DTKT!G1813+[1]DTKT!G1847+[1]DTKT!G1881+[1]DTKT!G1915+[1]DTKT!G1949+[1]DTKT!G1983+[1]DTKT!G2017+[1]DTKT!G2051+[1]DTKT!G2085+[1]DTKT!G2119+[1]DTKT!G2153+[1]DTKT!G2187+[1]DTKT!G2221+[1]DTKT!G2255+[1]DTKT!G2289+[1]DTKT!G2323+[1]DTKT!G2357+[1]DTKT!G2391+[1]DTKT!G2425+[1]DTKT!G2460+[1]DTKT!G2494+[1]DTKT!G2528+[1]DTKT!G2562+[1]DTKT!G2597+[1]DTKT!G2631+[1]DTKT!G2665+[1]DTKT!G2700+[1]DTKT!G2734+[1]DTKT!G2768+[1]DTKT!G2802+[1]DTKT!G2837+[1]DTKT!G2871+[1]DTKT!G2907+[1]DTKT!G2941+[1]DTKT!G2975+[1]DTKT!G3009+[1]DTKT!G3044+[1]DTKT!G3078</f>
        <v>2223</v>
      </c>
      <c r="E34" s="75" t="s">
        <v>45</v>
      </c>
      <c r="F34" s="75"/>
      <c r="G34" s="75">
        <f t="shared" si="0"/>
        <v>0</v>
      </c>
    </row>
  </sheetData>
  <mergeCells count="1">
    <mergeCell ref="A1:G1"/>
  </mergeCells>
  <conditionalFormatting sqref="B15:B18 B22:B34">
    <cfRule type="expression" dxfId="1" priority="1">
      <formula>#REF!&lt;&gt;#REF!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topLeftCell="A10" zoomScaleNormal="100" zoomScaleSheetLayoutView="140" workbookViewId="0">
      <selection activeCell="A49" sqref="A49:XFD49"/>
    </sheetView>
  </sheetViews>
  <sheetFormatPr defaultRowHeight="12.75" x14ac:dyDescent="0.2"/>
  <cols>
    <col min="1" max="1" width="4.7109375" style="67" customWidth="1"/>
    <col min="2" max="2" width="18.85546875" style="68" customWidth="1"/>
    <col min="3" max="3" width="34.140625" style="1" customWidth="1"/>
    <col min="4" max="4" width="7.140625" style="1" customWidth="1"/>
    <col min="5" max="5" width="8" style="67" customWidth="1"/>
    <col min="6" max="6" width="7.5703125" style="67" customWidth="1"/>
    <col min="7" max="7" width="6.5703125" style="67" customWidth="1"/>
    <col min="8" max="8" width="5.140625" style="67" customWidth="1"/>
    <col min="9" max="9" width="9" style="67" customWidth="1"/>
    <col min="10" max="10" width="13.42578125" style="1" customWidth="1"/>
    <col min="11" max="11" width="19.7109375" style="1" customWidth="1"/>
    <col min="12" max="16384" width="9.140625" style="1"/>
  </cols>
  <sheetData>
    <row r="1" spans="1:13" ht="21.75" customHeight="1" x14ac:dyDescent="0.3">
      <c r="A1" s="203" t="s">
        <v>245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3" ht="18" customHeight="1" x14ac:dyDescent="0.3">
      <c r="A2" s="203" t="s">
        <v>242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3" ht="18" customHeight="1" x14ac:dyDescent="0.3">
      <c r="A3" s="204" t="s">
        <v>244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13" ht="53.25" customHeight="1" x14ac:dyDescent="0.2">
      <c r="A4" s="84" t="s">
        <v>0</v>
      </c>
      <c r="B4" s="84" t="s">
        <v>1</v>
      </c>
      <c r="C4" s="84" t="s">
        <v>2</v>
      </c>
      <c r="D4" s="84" t="s">
        <v>3</v>
      </c>
      <c r="E4" s="84" t="s">
        <v>4</v>
      </c>
      <c r="F4" s="84" t="s">
        <v>5</v>
      </c>
      <c r="G4" s="84" t="s">
        <v>6</v>
      </c>
      <c r="H4" s="84" t="s">
        <v>7</v>
      </c>
      <c r="I4" s="84" t="s">
        <v>8</v>
      </c>
      <c r="J4" s="84" t="s">
        <v>9</v>
      </c>
      <c r="K4" s="84" t="s">
        <v>10</v>
      </c>
    </row>
    <row r="5" spans="1:13" ht="22.5" customHeight="1" x14ac:dyDescent="0.2">
      <c r="A5" s="205" t="s">
        <v>11</v>
      </c>
      <c r="B5" s="205"/>
      <c r="C5" s="205"/>
      <c r="D5" s="84">
        <f>SUM(D6:D192)</f>
        <v>38706</v>
      </c>
      <c r="E5" s="84">
        <f>SUM(E6:E192)</f>
        <v>38733</v>
      </c>
      <c r="F5" s="84">
        <f>SUM(F6:F192)</f>
        <v>1720</v>
      </c>
      <c r="G5" s="84"/>
      <c r="H5" s="84"/>
      <c r="I5" s="84"/>
      <c r="J5" s="84"/>
      <c r="K5" s="84"/>
    </row>
    <row r="6" spans="1:13" ht="19.5" customHeight="1" x14ac:dyDescent="0.2">
      <c r="A6" s="206">
        <v>1</v>
      </c>
      <c r="B6" s="207" t="s">
        <v>12</v>
      </c>
      <c r="C6" s="2" t="s">
        <v>13</v>
      </c>
      <c r="D6" s="3">
        <v>570</v>
      </c>
      <c r="E6" s="201">
        <f>D6+D7</f>
        <v>780</v>
      </c>
      <c r="F6" s="201">
        <v>33</v>
      </c>
      <c r="G6" s="199"/>
      <c r="H6" s="208"/>
      <c r="I6" s="199"/>
      <c r="J6" s="201" t="e">
        <f>SUM(#REF!)</f>
        <v>#REF!</v>
      </c>
      <c r="K6" s="202"/>
      <c r="M6" s="6"/>
    </row>
    <row r="7" spans="1:13" ht="19.5" customHeight="1" x14ac:dyDescent="0.2">
      <c r="A7" s="206"/>
      <c r="B7" s="207"/>
      <c r="C7" s="2" t="s">
        <v>14</v>
      </c>
      <c r="D7" s="3">
        <v>210</v>
      </c>
      <c r="E7" s="201"/>
      <c r="F7" s="201"/>
      <c r="G7" s="200"/>
      <c r="H7" s="208"/>
      <c r="I7" s="200"/>
      <c r="J7" s="201"/>
      <c r="K7" s="202"/>
    </row>
    <row r="8" spans="1:13" ht="19.5" customHeight="1" x14ac:dyDescent="0.2">
      <c r="A8" s="206">
        <v>2</v>
      </c>
      <c r="B8" s="207" t="s">
        <v>54</v>
      </c>
      <c r="C8" s="2" t="s">
        <v>55</v>
      </c>
      <c r="D8" s="4">
        <v>654</v>
      </c>
      <c r="E8" s="201">
        <f>D8+D9</f>
        <v>1079</v>
      </c>
      <c r="F8" s="201">
        <v>46</v>
      </c>
      <c r="G8" s="199"/>
      <c r="H8" s="208"/>
      <c r="I8" s="199"/>
      <c r="J8" s="208" t="e">
        <f>SUM(#REF!)</f>
        <v>#REF!</v>
      </c>
      <c r="K8" s="208"/>
    </row>
    <row r="9" spans="1:13" ht="19.5" customHeight="1" x14ac:dyDescent="0.2">
      <c r="A9" s="206"/>
      <c r="B9" s="207"/>
      <c r="C9" s="2" t="s">
        <v>56</v>
      </c>
      <c r="D9" s="4">
        <v>425</v>
      </c>
      <c r="E9" s="201"/>
      <c r="F9" s="201"/>
      <c r="G9" s="200"/>
      <c r="H9" s="208"/>
      <c r="I9" s="200"/>
      <c r="J9" s="208"/>
      <c r="K9" s="208"/>
    </row>
    <row r="10" spans="1:13" ht="34.5" customHeight="1" x14ac:dyDescent="0.2">
      <c r="A10" s="85">
        <v>3</v>
      </c>
      <c r="B10" s="85" t="s">
        <v>57</v>
      </c>
      <c r="C10" s="86" t="s">
        <v>58</v>
      </c>
      <c r="D10" s="87">
        <v>303</v>
      </c>
      <c r="E10" s="85"/>
      <c r="F10" s="85"/>
      <c r="G10" s="87"/>
      <c r="H10" s="87"/>
      <c r="I10" s="87"/>
      <c r="J10" s="87"/>
      <c r="K10" s="87"/>
    </row>
    <row r="11" spans="1:13" ht="19.5" customHeight="1" x14ac:dyDescent="0.2">
      <c r="A11" s="88"/>
      <c r="B11" s="88"/>
      <c r="C11" s="86" t="s">
        <v>59</v>
      </c>
      <c r="D11" s="87">
        <v>141</v>
      </c>
      <c r="E11" s="88">
        <f>D10+D11+D12</f>
        <v>618</v>
      </c>
      <c r="F11" s="88">
        <v>27</v>
      </c>
      <c r="G11" s="87"/>
      <c r="H11" s="87"/>
      <c r="I11" s="87"/>
      <c r="J11" s="87"/>
      <c r="K11" s="87"/>
      <c r="M11" s="1">
        <f>E10/24</f>
        <v>0</v>
      </c>
    </row>
    <row r="12" spans="1:13" ht="19.5" customHeight="1" x14ac:dyDescent="0.2">
      <c r="A12" s="89"/>
      <c r="B12" s="89"/>
      <c r="C12" s="86" t="s">
        <v>60</v>
      </c>
      <c r="D12" s="87">
        <v>174</v>
      </c>
      <c r="E12" s="89"/>
      <c r="F12" s="89"/>
      <c r="G12" s="87"/>
      <c r="H12" s="87"/>
      <c r="I12" s="87"/>
      <c r="J12" s="87"/>
      <c r="K12" s="87"/>
    </row>
    <row r="13" spans="1:13" ht="19.5" customHeight="1" x14ac:dyDescent="0.2">
      <c r="A13" s="206">
        <v>4</v>
      </c>
      <c r="B13" s="207" t="s">
        <v>61</v>
      </c>
      <c r="C13" s="90" t="s">
        <v>62</v>
      </c>
      <c r="D13" s="4">
        <v>380</v>
      </c>
      <c r="E13" s="201">
        <f>D13+D14</f>
        <v>651</v>
      </c>
      <c r="F13" s="201">
        <v>28</v>
      </c>
      <c r="G13" s="4"/>
      <c r="H13" s="201">
        <v>30</v>
      </c>
      <c r="I13" s="4"/>
      <c r="J13" s="201"/>
      <c r="K13" s="201"/>
    </row>
    <row r="14" spans="1:13" ht="19.5" customHeight="1" x14ac:dyDescent="0.2">
      <c r="A14" s="206"/>
      <c r="B14" s="207"/>
      <c r="C14" s="90" t="s">
        <v>63</v>
      </c>
      <c r="D14" s="4">
        <v>271</v>
      </c>
      <c r="E14" s="201"/>
      <c r="F14" s="201"/>
      <c r="G14" s="4"/>
      <c r="H14" s="201"/>
      <c r="I14" s="4"/>
      <c r="J14" s="201"/>
      <c r="K14" s="201"/>
    </row>
    <row r="15" spans="1:13" ht="25.5" customHeight="1" x14ac:dyDescent="0.2">
      <c r="A15" s="211">
        <v>5</v>
      </c>
      <c r="B15" s="211" t="s">
        <v>64</v>
      </c>
      <c r="C15" s="87" t="s">
        <v>64</v>
      </c>
      <c r="D15" s="87">
        <v>249</v>
      </c>
      <c r="E15" s="211">
        <f>D15+D16</f>
        <v>459</v>
      </c>
      <c r="F15" s="211">
        <v>20</v>
      </c>
      <c r="G15" s="87"/>
      <c r="H15" s="87"/>
      <c r="I15" s="87"/>
      <c r="J15" s="87"/>
      <c r="K15" s="87"/>
    </row>
    <row r="16" spans="1:13" ht="42" customHeight="1" x14ac:dyDescent="0.2">
      <c r="A16" s="212"/>
      <c r="B16" s="212"/>
      <c r="C16" s="87" t="s">
        <v>14</v>
      </c>
      <c r="D16" s="87">
        <v>210</v>
      </c>
      <c r="E16" s="212"/>
      <c r="F16" s="212"/>
      <c r="G16" s="87"/>
      <c r="H16" s="87"/>
      <c r="I16" s="87"/>
      <c r="J16" s="87"/>
      <c r="K16" s="87"/>
    </row>
    <row r="17" spans="1:13" ht="19.5" customHeight="1" x14ac:dyDescent="0.2">
      <c r="A17" s="206">
        <v>6</v>
      </c>
      <c r="B17" s="207" t="s">
        <v>65</v>
      </c>
      <c r="C17" s="90" t="s">
        <v>66</v>
      </c>
      <c r="D17" s="4">
        <v>379</v>
      </c>
      <c r="E17" s="201">
        <f>D17+D18</f>
        <v>450</v>
      </c>
      <c r="F17" s="201">
        <v>20</v>
      </c>
      <c r="G17" s="12"/>
      <c r="H17" s="209"/>
      <c r="I17" s="12"/>
      <c r="J17" s="201"/>
      <c r="K17" s="201"/>
    </row>
    <row r="18" spans="1:13" ht="19.5" customHeight="1" x14ac:dyDescent="0.2">
      <c r="A18" s="206"/>
      <c r="B18" s="207"/>
      <c r="C18" s="90" t="s">
        <v>67</v>
      </c>
      <c r="D18" s="4">
        <v>71</v>
      </c>
      <c r="E18" s="201"/>
      <c r="F18" s="201"/>
      <c r="G18" s="34"/>
      <c r="H18" s="210"/>
      <c r="I18" s="34"/>
      <c r="J18" s="201"/>
      <c r="K18" s="201"/>
    </row>
    <row r="19" spans="1:13" ht="19.5" customHeight="1" x14ac:dyDescent="0.2">
      <c r="A19" s="206">
        <v>7</v>
      </c>
      <c r="B19" s="207" t="s">
        <v>68</v>
      </c>
      <c r="C19" s="2" t="s">
        <v>69</v>
      </c>
      <c r="D19" s="4">
        <v>173</v>
      </c>
      <c r="E19" s="36"/>
      <c r="F19" s="36"/>
      <c r="G19" s="91"/>
      <c r="H19" s="218"/>
      <c r="I19" s="92"/>
      <c r="J19" s="218"/>
      <c r="K19" s="221"/>
    </row>
    <row r="20" spans="1:13" ht="19.5" customHeight="1" x14ac:dyDescent="0.2">
      <c r="A20" s="206"/>
      <c r="B20" s="207"/>
      <c r="C20" s="2" t="s">
        <v>70</v>
      </c>
      <c r="D20" s="4">
        <v>74</v>
      </c>
      <c r="E20" s="37">
        <v>290</v>
      </c>
      <c r="F20" s="37">
        <v>13</v>
      </c>
      <c r="G20" s="93"/>
      <c r="H20" s="219"/>
      <c r="I20" s="94"/>
      <c r="J20" s="219"/>
      <c r="K20" s="222"/>
    </row>
    <row r="21" spans="1:13" ht="19.5" customHeight="1" x14ac:dyDescent="0.2">
      <c r="A21" s="206"/>
      <c r="B21" s="207"/>
      <c r="C21" s="2" t="s">
        <v>71</v>
      </c>
      <c r="D21" s="4">
        <v>43</v>
      </c>
      <c r="E21" s="95"/>
      <c r="F21" s="95"/>
      <c r="G21" s="96"/>
      <c r="H21" s="220"/>
      <c r="I21" s="97"/>
      <c r="J21" s="220"/>
      <c r="K21" s="223"/>
    </row>
    <row r="22" spans="1:13" ht="18.75" customHeight="1" x14ac:dyDescent="0.2">
      <c r="A22" s="213">
        <v>8</v>
      </c>
      <c r="B22" s="211" t="s">
        <v>72</v>
      </c>
      <c r="C22" s="2" t="s">
        <v>73</v>
      </c>
      <c r="D22" s="3">
        <v>151</v>
      </c>
      <c r="E22" s="36"/>
      <c r="F22" s="36"/>
      <c r="G22" s="5"/>
      <c r="H22" s="199"/>
      <c r="I22" s="5"/>
      <c r="J22" s="199"/>
      <c r="K22" s="208"/>
    </row>
    <row r="23" spans="1:13" ht="18.75" customHeight="1" x14ac:dyDescent="0.2">
      <c r="A23" s="214"/>
      <c r="B23" s="216"/>
      <c r="C23" s="2" t="s">
        <v>74</v>
      </c>
      <c r="D23" s="3">
        <v>63</v>
      </c>
      <c r="E23" s="37">
        <v>328</v>
      </c>
      <c r="F23" s="37">
        <v>15</v>
      </c>
      <c r="G23" s="14"/>
      <c r="H23" s="217"/>
      <c r="I23" s="14"/>
      <c r="J23" s="217"/>
      <c r="K23" s="208"/>
    </row>
    <row r="24" spans="1:13" ht="19.5" customHeight="1" x14ac:dyDescent="0.2">
      <c r="A24" s="215"/>
      <c r="B24" s="212"/>
      <c r="C24" s="2" t="s">
        <v>72</v>
      </c>
      <c r="D24" s="3">
        <v>114</v>
      </c>
      <c r="E24" s="15"/>
      <c r="F24" s="15"/>
      <c r="G24" s="7"/>
      <c r="H24" s="200"/>
      <c r="I24" s="7"/>
      <c r="J24" s="200"/>
      <c r="K24" s="208"/>
    </row>
    <row r="25" spans="1:13" s="9" customFormat="1" ht="27" customHeight="1" x14ac:dyDescent="0.2">
      <c r="A25" s="16">
        <v>9</v>
      </c>
      <c r="B25" s="10" t="s">
        <v>75</v>
      </c>
      <c r="C25" s="17" t="s">
        <v>75</v>
      </c>
      <c r="D25" s="5">
        <v>172</v>
      </c>
      <c r="E25" s="12">
        <f>D25</f>
        <v>172</v>
      </c>
      <c r="F25" s="18">
        <v>8</v>
      </c>
      <c r="G25" s="19"/>
      <c r="H25" s="19"/>
      <c r="I25" s="19"/>
      <c r="J25" s="5"/>
      <c r="K25" s="5"/>
      <c r="L25" s="8"/>
      <c r="M25" s="8"/>
    </row>
    <row r="26" spans="1:13" ht="29.25" customHeight="1" x14ac:dyDescent="0.2">
      <c r="A26" s="20"/>
      <c r="B26" s="21"/>
      <c r="C26" s="22"/>
      <c r="D26" s="7"/>
      <c r="E26" s="7"/>
      <c r="F26" s="23"/>
      <c r="G26" s="23"/>
      <c r="H26" s="23"/>
      <c r="I26" s="23"/>
      <c r="J26" s="7"/>
      <c r="K26" s="7"/>
    </row>
    <row r="27" spans="1:13" ht="38.25" x14ac:dyDescent="0.2">
      <c r="A27" s="16">
        <v>10</v>
      </c>
      <c r="B27" s="10" t="s">
        <v>76</v>
      </c>
      <c r="C27" s="17" t="s">
        <v>77</v>
      </c>
      <c r="D27" s="5">
        <v>295</v>
      </c>
      <c r="E27" s="12">
        <f>D27</f>
        <v>295</v>
      </c>
      <c r="F27" s="12">
        <v>14</v>
      </c>
      <c r="G27" s="5"/>
      <c r="H27" s="5"/>
      <c r="I27" s="5"/>
      <c r="J27" s="5"/>
      <c r="K27" s="5"/>
    </row>
    <row r="28" spans="1:13" ht="3" customHeight="1" x14ac:dyDescent="0.2">
      <c r="A28" s="20"/>
      <c r="B28" s="21"/>
      <c r="C28" s="22"/>
      <c r="D28" s="7"/>
      <c r="E28" s="7"/>
      <c r="F28" s="7"/>
      <c r="G28" s="7"/>
      <c r="H28" s="7"/>
      <c r="I28" s="7"/>
      <c r="J28" s="7"/>
      <c r="K28" s="7"/>
    </row>
    <row r="29" spans="1:13" ht="25.5" x14ac:dyDescent="0.2">
      <c r="A29" s="16">
        <v>11</v>
      </c>
      <c r="B29" s="10" t="s">
        <v>78</v>
      </c>
      <c r="C29" s="17" t="s">
        <v>79</v>
      </c>
      <c r="D29" s="5">
        <v>502</v>
      </c>
      <c r="E29" s="12">
        <f>D29</f>
        <v>502</v>
      </c>
      <c r="F29" s="12">
        <v>21</v>
      </c>
      <c r="G29" s="5"/>
      <c r="H29" s="5"/>
      <c r="I29" s="5"/>
      <c r="J29" s="5"/>
      <c r="K29" s="5"/>
    </row>
    <row r="30" spans="1:13" x14ac:dyDescent="0.2">
      <c r="A30" s="20"/>
      <c r="B30" s="21"/>
      <c r="C30" s="22"/>
      <c r="D30" s="7"/>
      <c r="E30" s="7"/>
      <c r="F30" s="7"/>
      <c r="G30" s="7"/>
      <c r="H30" s="7"/>
      <c r="I30" s="7"/>
      <c r="J30" s="7"/>
      <c r="K30" s="7"/>
    </row>
    <row r="31" spans="1:13" ht="29.25" customHeight="1" x14ac:dyDescent="0.2">
      <c r="A31" s="206">
        <v>12</v>
      </c>
      <c r="B31" s="207" t="s">
        <v>80</v>
      </c>
      <c r="C31" s="2" t="s">
        <v>80</v>
      </c>
      <c r="D31" s="3">
        <v>259</v>
      </c>
      <c r="E31" s="201">
        <f>D31+D32</f>
        <v>296</v>
      </c>
      <c r="F31" s="201">
        <v>14</v>
      </c>
      <c r="G31" s="5"/>
      <c r="H31" s="199"/>
      <c r="I31" s="5"/>
      <c r="J31" s="199"/>
      <c r="K31" s="208"/>
    </row>
    <row r="32" spans="1:13" ht="29.25" customHeight="1" x14ac:dyDescent="0.2">
      <c r="A32" s="206"/>
      <c r="B32" s="207"/>
      <c r="C32" s="2" t="s">
        <v>81</v>
      </c>
      <c r="D32" s="3">
        <v>37</v>
      </c>
      <c r="E32" s="201"/>
      <c r="F32" s="201"/>
      <c r="G32" s="7"/>
      <c r="H32" s="200"/>
      <c r="I32" s="7"/>
      <c r="J32" s="200"/>
      <c r="K32" s="208"/>
    </row>
    <row r="33" spans="1:13" s="24" customFormat="1" ht="19.5" customHeight="1" x14ac:dyDescent="0.2">
      <c r="A33" s="206">
        <v>13</v>
      </c>
      <c r="B33" s="207" t="s">
        <v>82</v>
      </c>
      <c r="C33" s="2" t="s">
        <v>83</v>
      </c>
      <c r="D33" s="3">
        <v>487</v>
      </c>
      <c r="E33" s="201">
        <f>D33+D34</f>
        <v>706</v>
      </c>
      <c r="F33" s="201">
        <v>31</v>
      </c>
      <c r="G33" s="5"/>
      <c r="H33" s="199"/>
      <c r="I33" s="5"/>
      <c r="J33" s="199"/>
      <c r="K33" s="208"/>
    </row>
    <row r="34" spans="1:13" s="24" customFormat="1" ht="19.5" customHeight="1" x14ac:dyDescent="0.2">
      <c r="A34" s="206"/>
      <c r="B34" s="207"/>
      <c r="C34" s="2" t="s">
        <v>84</v>
      </c>
      <c r="D34" s="3">
        <v>219</v>
      </c>
      <c r="E34" s="201"/>
      <c r="F34" s="201"/>
      <c r="G34" s="7"/>
      <c r="H34" s="200"/>
      <c r="I34" s="7"/>
      <c r="J34" s="200"/>
      <c r="K34" s="224"/>
    </row>
    <row r="35" spans="1:13" s="9" customFormat="1" ht="35.25" customHeight="1" x14ac:dyDescent="0.2">
      <c r="A35" s="225">
        <f>A33+1</f>
        <v>14</v>
      </c>
      <c r="B35" s="10" t="s">
        <v>85</v>
      </c>
      <c r="C35" s="17" t="s">
        <v>85</v>
      </c>
      <c r="D35" s="12">
        <v>306</v>
      </c>
      <c r="E35" s="12">
        <f>D35</f>
        <v>306</v>
      </c>
      <c r="F35" s="12">
        <v>13</v>
      </c>
      <c r="G35" s="5"/>
      <c r="H35" s="5"/>
      <c r="I35" s="5"/>
      <c r="J35" s="5"/>
      <c r="K35" s="5"/>
      <c r="L35" s="8"/>
      <c r="M35" s="8"/>
    </row>
    <row r="36" spans="1:13" s="24" customFormat="1" ht="10.5" customHeight="1" x14ac:dyDescent="0.2">
      <c r="A36" s="226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3" s="27" customFormat="1" ht="19.5" customHeight="1" x14ac:dyDescent="0.2">
      <c r="A37" s="225">
        <v>15</v>
      </c>
      <c r="B37" s="207" t="s">
        <v>86</v>
      </c>
      <c r="C37" s="26" t="s">
        <v>87</v>
      </c>
      <c r="D37" s="3">
        <v>354</v>
      </c>
      <c r="E37" s="201">
        <f>D37+D38</f>
        <v>641</v>
      </c>
      <c r="F37" s="201">
        <v>27</v>
      </c>
      <c r="G37" s="5"/>
      <c r="H37" s="199"/>
      <c r="I37" s="5"/>
      <c r="J37" s="208"/>
      <c r="K37" s="224"/>
    </row>
    <row r="38" spans="1:13" s="27" customFormat="1" ht="19.5" customHeight="1" x14ac:dyDescent="0.2">
      <c r="A38" s="226"/>
      <c r="B38" s="207"/>
      <c r="C38" s="2" t="s">
        <v>88</v>
      </c>
      <c r="D38" s="3">
        <v>287</v>
      </c>
      <c r="E38" s="201"/>
      <c r="F38" s="201"/>
      <c r="G38" s="7"/>
      <c r="H38" s="200"/>
      <c r="I38" s="7"/>
      <c r="J38" s="208"/>
      <c r="K38" s="224"/>
    </row>
    <row r="39" spans="1:13" ht="29.25" customHeight="1" x14ac:dyDescent="0.2">
      <c r="A39" s="16">
        <v>16</v>
      </c>
      <c r="B39" s="10" t="s">
        <v>89</v>
      </c>
      <c r="C39" s="17" t="s">
        <v>90</v>
      </c>
      <c r="D39" s="5">
        <v>471</v>
      </c>
      <c r="E39" s="5">
        <f>D39</f>
        <v>471</v>
      </c>
      <c r="F39" s="5">
        <v>20</v>
      </c>
      <c r="G39" s="5"/>
      <c r="H39" s="5"/>
      <c r="I39" s="5"/>
      <c r="J39" s="5"/>
      <c r="K39" s="28"/>
    </row>
    <row r="40" spans="1:13" ht="13.5" customHeight="1" x14ac:dyDescent="0.2">
      <c r="A40" s="20"/>
      <c r="B40" s="21"/>
      <c r="C40" s="22"/>
      <c r="D40" s="7"/>
      <c r="E40" s="7"/>
      <c r="F40" s="7"/>
      <c r="G40" s="7"/>
      <c r="H40" s="7"/>
      <c r="I40" s="7"/>
      <c r="J40" s="7"/>
      <c r="K40" s="29"/>
    </row>
    <row r="41" spans="1:13" ht="25.5" x14ac:dyDescent="0.2">
      <c r="A41" s="16">
        <v>17</v>
      </c>
      <c r="B41" s="10" t="s">
        <v>91</v>
      </c>
      <c r="C41" s="17" t="s">
        <v>91</v>
      </c>
      <c r="D41" s="5">
        <v>358</v>
      </c>
      <c r="E41" s="12">
        <f>D41</f>
        <v>358</v>
      </c>
      <c r="F41" s="12">
        <v>15</v>
      </c>
      <c r="G41" s="5"/>
      <c r="H41" s="5"/>
      <c r="I41" s="5"/>
      <c r="J41" s="5"/>
      <c r="K41" s="5"/>
    </row>
    <row r="42" spans="1:13" x14ac:dyDescent="0.2">
      <c r="A42" s="20"/>
      <c r="B42" s="21"/>
      <c r="C42" s="22"/>
      <c r="D42" s="7"/>
      <c r="E42" s="7"/>
      <c r="F42" s="7"/>
      <c r="G42" s="7"/>
      <c r="H42" s="7"/>
      <c r="I42" s="7"/>
      <c r="J42" s="7"/>
      <c r="K42" s="7"/>
    </row>
    <row r="43" spans="1:13" ht="19.5" customHeight="1" x14ac:dyDescent="0.2">
      <c r="A43" s="225">
        <v>18</v>
      </c>
      <c r="B43" s="206" t="s">
        <v>92</v>
      </c>
      <c r="C43" s="2" t="s">
        <v>92</v>
      </c>
      <c r="D43" s="3">
        <v>403</v>
      </c>
      <c r="E43" s="201">
        <f>D43+D44</f>
        <v>546</v>
      </c>
      <c r="F43" s="201">
        <v>23</v>
      </c>
      <c r="G43" s="5"/>
      <c r="H43" s="199"/>
      <c r="I43" s="5"/>
      <c r="J43" s="199"/>
      <c r="K43" s="199"/>
    </row>
    <row r="44" spans="1:13" ht="19.5" customHeight="1" x14ac:dyDescent="0.2">
      <c r="A44" s="226"/>
      <c r="B44" s="206"/>
      <c r="C44" s="2" t="s">
        <v>93</v>
      </c>
      <c r="D44" s="3">
        <v>143</v>
      </c>
      <c r="E44" s="201"/>
      <c r="F44" s="201"/>
      <c r="G44" s="7"/>
      <c r="H44" s="200"/>
      <c r="I44" s="7"/>
      <c r="J44" s="200"/>
      <c r="K44" s="200"/>
    </row>
    <row r="45" spans="1:13" s="24" customFormat="1" ht="29.25" customHeight="1" x14ac:dyDescent="0.2">
      <c r="A45" s="225">
        <v>19</v>
      </c>
      <c r="B45" s="10" t="s">
        <v>94</v>
      </c>
      <c r="C45" s="17" t="s">
        <v>95</v>
      </c>
      <c r="D45" s="5">
        <v>352</v>
      </c>
      <c r="E45" s="12">
        <f>D45</f>
        <v>352</v>
      </c>
      <c r="F45" s="12">
        <v>15</v>
      </c>
      <c r="G45" s="5"/>
      <c r="H45" s="5"/>
      <c r="I45" s="5"/>
      <c r="J45" s="5"/>
      <c r="K45" s="5"/>
    </row>
    <row r="46" spans="1:13" s="24" customFormat="1" ht="17.25" customHeight="1" x14ac:dyDescent="0.2">
      <c r="A46" s="226"/>
      <c r="B46" s="21"/>
      <c r="C46" s="22"/>
      <c r="D46" s="7"/>
      <c r="E46" s="7"/>
      <c r="F46" s="7"/>
      <c r="G46" s="7"/>
      <c r="H46" s="7"/>
      <c r="I46" s="7"/>
      <c r="J46" s="7"/>
      <c r="K46" s="7"/>
    </row>
    <row r="47" spans="1:13" s="24" customFormat="1" ht="36" customHeight="1" x14ac:dyDescent="0.2">
      <c r="A47" s="16">
        <v>20</v>
      </c>
      <c r="B47" s="10" t="s">
        <v>96</v>
      </c>
      <c r="C47" s="30" t="s">
        <v>97</v>
      </c>
      <c r="D47" s="5">
        <v>342</v>
      </c>
      <c r="E47" s="12">
        <f>D47</f>
        <v>342</v>
      </c>
      <c r="F47" s="12">
        <v>15</v>
      </c>
      <c r="G47" s="5"/>
      <c r="H47" s="5"/>
      <c r="I47" s="5"/>
      <c r="J47" s="5"/>
      <c r="K47" s="5"/>
    </row>
    <row r="48" spans="1:13" s="24" customFormat="1" x14ac:dyDescent="0.2">
      <c r="A48" s="20"/>
      <c r="B48" s="21"/>
      <c r="C48" s="31"/>
      <c r="D48" s="7"/>
      <c r="E48" s="7"/>
      <c r="F48" s="7"/>
      <c r="G48" s="7"/>
      <c r="H48" s="7"/>
      <c r="I48" s="7"/>
      <c r="J48" s="7"/>
      <c r="K48" s="7"/>
    </row>
    <row r="49" spans="1:11" ht="29.25" customHeight="1" x14ac:dyDescent="0.2">
      <c r="A49" s="16">
        <v>22</v>
      </c>
      <c r="B49" s="10" t="s">
        <v>98</v>
      </c>
      <c r="C49" s="17" t="s">
        <v>99</v>
      </c>
      <c r="D49" s="5">
        <v>408</v>
      </c>
      <c r="E49" s="12">
        <f>D49</f>
        <v>408</v>
      </c>
      <c r="F49" s="12">
        <v>18</v>
      </c>
      <c r="G49" s="5"/>
      <c r="H49" s="5"/>
      <c r="I49" s="5"/>
      <c r="J49" s="5"/>
      <c r="K49" s="5"/>
    </row>
    <row r="50" spans="1:11" ht="16.5" customHeight="1" x14ac:dyDescent="0.2">
      <c r="A50" s="20"/>
      <c r="B50" s="21"/>
      <c r="C50" s="22"/>
      <c r="D50" s="7"/>
      <c r="E50" s="7"/>
      <c r="F50" s="7"/>
      <c r="G50" s="7"/>
      <c r="H50" s="7"/>
      <c r="I50" s="7"/>
      <c r="J50" s="7"/>
      <c r="K50" s="7"/>
    </row>
    <row r="51" spans="1:11" ht="19.5" customHeight="1" x14ac:dyDescent="0.2">
      <c r="A51" s="225">
        <v>23</v>
      </c>
      <c r="B51" s="207" t="s">
        <v>100</v>
      </c>
      <c r="C51" s="2" t="s">
        <v>101</v>
      </c>
      <c r="D51" s="3">
        <v>472</v>
      </c>
      <c r="E51" s="201">
        <f>D51+D52</f>
        <v>564</v>
      </c>
      <c r="F51" s="201">
        <v>24</v>
      </c>
      <c r="G51" s="5"/>
      <c r="H51" s="199"/>
      <c r="I51" s="5"/>
      <c r="J51" s="199"/>
      <c r="K51" s="208"/>
    </row>
    <row r="52" spans="1:11" ht="19.5" customHeight="1" x14ac:dyDescent="0.2">
      <c r="A52" s="226"/>
      <c r="B52" s="207"/>
      <c r="C52" s="2" t="s">
        <v>102</v>
      </c>
      <c r="D52" s="3">
        <v>92</v>
      </c>
      <c r="E52" s="201"/>
      <c r="F52" s="201"/>
      <c r="G52" s="7"/>
      <c r="H52" s="200"/>
      <c r="I52" s="7"/>
      <c r="J52" s="200"/>
      <c r="K52" s="208"/>
    </row>
    <row r="53" spans="1:11" ht="25.5" x14ac:dyDescent="0.2">
      <c r="A53" s="16">
        <v>24</v>
      </c>
      <c r="B53" s="10" t="s">
        <v>103</v>
      </c>
      <c r="C53" s="32" t="s">
        <v>104</v>
      </c>
      <c r="D53" s="5">
        <v>399</v>
      </c>
      <c r="E53" s="12">
        <f>D53</f>
        <v>399</v>
      </c>
      <c r="F53" s="12">
        <v>17</v>
      </c>
      <c r="G53" s="5"/>
      <c r="H53" s="5"/>
      <c r="I53" s="5"/>
      <c r="J53" s="5"/>
      <c r="K53" s="5"/>
    </row>
    <row r="54" spans="1:11" x14ac:dyDescent="0.2">
      <c r="A54" s="20"/>
      <c r="B54" s="21"/>
      <c r="C54" s="33"/>
      <c r="D54" s="7"/>
      <c r="E54" s="7"/>
      <c r="F54" s="7"/>
      <c r="G54" s="7"/>
      <c r="H54" s="7"/>
      <c r="I54" s="7"/>
      <c r="J54" s="7"/>
      <c r="K54" s="7"/>
    </row>
    <row r="55" spans="1:11" ht="36.75" customHeight="1" x14ac:dyDescent="0.2">
      <c r="A55" s="16">
        <v>26</v>
      </c>
      <c r="B55" s="10" t="s">
        <v>106</v>
      </c>
      <c r="C55" s="17" t="s">
        <v>107</v>
      </c>
      <c r="D55" s="5">
        <v>304</v>
      </c>
      <c r="E55" s="12">
        <f>D55</f>
        <v>304</v>
      </c>
      <c r="F55" s="12">
        <v>10</v>
      </c>
      <c r="G55" s="5"/>
      <c r="H55" s="5"/>
      <c r="I55" s="5"/>
      <c r="J55" s="5"/>
      <c r="K55" s="5"/>
    </row>
    <row r="56" spans="1:11" ht="6" customHeight="1" x14ac:dyDescent="0.2">
      <c r="A56" s="20"/>
      <c r="B56" s="21"/>
      <c r="C56" s="22"/>
      <c r="D56" s="7"/>
      <c r="E56" s="34"/>
      <c r="F56" s="34"/>
      <c r="G56" s="7"/>
      <c r="H56" s="7"/>
      <c r="I56" s="7"/>
      <c r="J56" s="7"/>
      <c r="K56" s="7"/>
    </row>
    <row r="57" spans="1:11" ht="30.75" customHeight="1" x14ac:dyDescent="0.2">
      <c r="A57" s="225">
        <v>27</v>
      </c>
      <c r="B57" s="211" t="s">
        <v>108</v>
      </c>
      <c r="C57" s="17" t="s">
        <v>109</v>
      </c>
      <c r="D57" s="5">
        <v>452</v>
      </c>
      <c r="E57" s="36"/>
      <c r="F57" s="36"/>
      <c r="G57" s="5"/>
      <c r="H57" s="199"/>
      <c r="I57" s="5"/>
      <c r="J57" s="199"/>
      <c r="K57" s="199"/>
    </row>
    <row r="58" spans="1:11" ht="30" customHeight="1" x14ac:dyDescent="0.2">
      <c r="A58" s="227"/>
      <c r="B58" s="216"/>
      <c r="C58" s="35"/>
      <c r="D58" s="14"/>
      <c r="E58" s="37">
        <v>452</v>
      </c>
      <c r="F58" s="37">
        <v>20</v>
      </c>
      <c r="G58" s="14"/>
      <c r="H58" s="217"/>
      <c r="I58" s="14"/>
      <c r="J58" s="217"/>
      <c r="K58" s="217"/>
    </row>
    <row r="59" spans="1:11" ht="29.25" customHeight="1" x14ac:dyDescent="0.2">
      <c r="A59" s="16">
        <v>28</v>
      </c>
      <c r="B59" s="10" t="s">
        <v>110</v>
      </c>
      <c r="C59" s="17" t="s">
        <v>111</v>
      </c>
      <c r="D59" s="5">
        <v>231</v>
      </c>
      <c r="E59" s="12">
        <f>D59</f>
        <v>231</v>
      </c>
      <c r="F59" s="12">
        <v>10</v>
      </c>
      <c r="G59" s="5"/>
      <c r="H59" s="5"/>
      <c r="I59" s="5"/>
      <c r="J59" s="5"/>
      <c r="K59" s="5"/>
    </row>
    <row r="60" spans="1:11" ht="15.75" customHeight="1" x14ac:dyDescent="0.2">
      <c r="A60" s="20"/>
      <c r="B60" s="21"/>
      <c r="C60" s="22"/>
      <c r="D60" s="7"/>
      <c r="E60" s="7"/>
      <c r="F60" s="7"/>
      <c r="G60" s="7"/>
      <c r="H60" s="7"/>
      <c r="I60" s="7"/>
      <c r="J60" s="7"/>
      <c r="K60" s="7"/>
    </row>
    <row r="61" spans="1:11" ht="29.25" customHeight="1" x14ac:dyDescent="0.2">
      <c r="A61" s="16">
        <v>30</v>
      </c>
      <c r="B61" s="10" t="s">
        <v>113</v>
      </c>
      <c r="C61" s="17" t="s">
        <v>114</v>
      </c>
      <c r="D61" s="5">
        <v>373</v>
      </c>
      <c r="E61" s="12">
        <f>D61</f>
        <v>373</v>
      </c>
      <c r="F61" s="12">
        <v>16</v>
      </c>
      <c r="G61" s="5"/>
      <c r="H61" s="5"/>
      <c r="I61" s="5"/>
      <c r="J61" s="5"/>
      <c r="K61" s="5"/>
    </row>
    <row r="62" spans="1:11" ht="13.5" customHeight="1" x14ac:dyDescent="0.2">
      <c r="A62" s="20"/>
      <c r="B62" s="21"/>
      <c r="C62" s="22"/>
      <c r="D62" s="7"/>
      <c r="E62" s="34"/>
      <c r="F62" s="34"/>
      <c r="G62" s="7"/>
      <c r="H62" s="7"/>
      <c r="I62" s="7"/>
      <c r="J62" s="7"/>
      <c r="K62" s="7"/>
    </row>
    <row r="63" spans="1:11" ht="19.5" customHeight="1" x14ac:dyDescent="0.2">
      <c r="A63" s="16">
        <v>31</v>
      </c>
      <c r="B63" s="10" t="s">
        <v>115</v>
      </c>
      <c r="C63" s="30" t="s">
        <v>116</v>
      </c>
      <c r="D63" s="5">
        <v>266</v>
      </c>
      <c r="E63" s="12">
        <f>D63</f>
        <v>266</v>
      </c>
      <c r="F63" s="12">
        <v>12</v>
      </c>
      <c r="G63" s="5"/>
      <c r="H63" s="5"/>
      <c r="I63" s="5"/>
      <c r="J63" s="5"/>
      <c r="K63" s="5"/>
    </row>
    <row r="64" spans="1:11" ht="19.5" customHeight="1" x14ac:dyDescent="0.2">
      <c r="A64" s="20"/>
      <c r="B64" s="21"/>
      <c r="C64" s="31"/>
      <c r="D64" s="7"/>
      <c r="E64" s="7"/>
      <c r="F64" s="7"/>
      <c r="G64" s="7"/>
      <c r="H64" s="7"/>
      <c r="I64" s="7"/>
      <c r="J64" s="7"/>
      <c r="K64" s="7"/>
    </row>
    <row r="65" spans="1:12" ht="19.5" customHeight="1" x14ac:dyDescent="0.2">
      <c r="A65" s="16">
        <v>32</v>
      </c>
      <c r="B65" s="16" t="s">
        <v>117</v>
      </c>
      <c r="C65" s="17" t="s">
        <v>117</v>
      </c>
      <c r="D65" s="5">
        <v>426</v>
      </c>
      <c r="E65" s="12">
        <f>D65</f>
        <v>426</v>
      </c>
      <c r="F65" s="12">
        <v>19</v>
      </c>
      <c r="G65" s="5"/>
      <c r="H65" s="5"/>
      <c r="I65" s="5"/>
      <c r="J65" s="5"/>
      <c r="K65" s="5"/>
    </row>
    <row r="66" spans="1:12" ht="19.5" customHeight="1" x14ac:dyDescent="0.2">
      <c r="A66" s="20"/>
      <c r="B66" s="20"/>
      <c r="C66" s="22"/>
      <c r="D66" s="7"/>
      <c r="E66" s="7"/>
      <c r="F66" s="7"/>
      <c r="G66" s="7"/>
      <c r="H66" s="7"/>
      <c r="I66" s="7"/>
      <c r="J66" s="7"/>
      <c r="K66" s="7"/>
    </row>
    <row r="67" spans="1:12" ht="19.5" customHeight="1" x14ac:dyDescent="0.2">
      <c r="A67" s="225">
        <v>33</v>
      </c>
      <c r="B67" s="211" t="s">
        <v>118</v>
      </c>
      <c r="C67" s="2" t="s">
        <v>119</v>
      </c>
      <c r="D67" s="5">
        <v>427</v>
      </c>
      <c r="E67" s="209">
        <f>D67+D68</f>
        <v>692</v>
      </c>
      <c r="F67" s="209">
        <v>30</v>
      </c>
      <c r="G67" s="5"/>
      <c r="H67" s="199"/>
      <c r="I67" s="5"/>
      <c r="J67" s="199"/>
      <c r="K67" s="199"/>
    </row>
    <row r="68" spans="1:12" ht="19.5" customHeight="1" x14ac:dyDescent="0.2">
      <c r="A68" s="226"/>
      <c r="B68" s="212"/>
      <c r="C68" s="2" t="s">
        <v>120</v>
      </c>
      <c r="D68" s="7">
        <v>265</v>
      </c>
      <c r="E68" s="210"/>
      <c r="F68" s="210"/>
      <c r="G68" s="7"/>
      <c r="H68" s="200"/>
      <c r="I68" s="7"/>
      <c r="J68" s="200"/>
      <c r="K68" s="200"/>
    </row>
    <row r="69" spans="1:12" ht="19.5" customHeight="1" x14ac:dyDescent="0.2">
      <c r="A69" s="225">
        <v>34</v>
      </c>
      <c r="B69" s="211" t="s">
        <v>121</v>
      </c>
      <c r="C69" s="17" t="s">
        <v>122</v>
      </c>
      <c r="D69" s="5">
        <v>315</v>
      </c>
      <c r="E69" s="209">
        <f>D69+D70</f>
        <v>640</v>
      </c>
      <c r="F69" s="209">
        <v>27</v>
      </c>
      <c r="G69" s="5"/>
      <c r="H69" s="199"/>
      <c r="I69" s="5"/>
      <c r="J69" s="199"/>
      <c r="K69" s="199"/>
    </row>
    <row r="70" spans="1:12" ht="19.5" customHeight="1" x14ac:dyDescent="0.2">
      <c r="A70" s="226"/>
      <c r="B70" s="226"/>
      <c r="C70" s="22" t="s">
        <v>123</v>
      </c>
      <c r="D70" s="7">
        <v>325</v>
      </c>
      <c r="E70" s="210"/>
      <c r="F70" s="210"/>
      <c r="G70" s="7"/>
      <c r="H70" s="200"/>
      <c r="I70" s="7"/>
      <c r="J70" s="200"/>
      <c r="K70" s="200"/>
    </row>
    <row r="71" spans="1:12" ht="40.5" customHeight="1" x14ac:dyDescent="0.2">
      <c r="A71" s="225">
        <v>35</v>
      </c>
      <c r="B71" s="207" t="s">
        <v>124</v>
      </c>
      <c r="C71" s="2" t="s">
        <v>125</v>
      </c>
      <c r="D71" s="3">
        <v>276</v>
      </c>
      <c r="E71" s="209">
        <f>D71+D72</f>
        <v>480</v>
      </c>
      <c r="F71" s="209">
        <v>21</v>
      </c>
      <c r="G71" s="5"/>
      <c r="H71" s="199"/>
      <c r="I71" s="5"/>
      <c r="J71" s="199"/>
      <c r="K71" s="199"/>
    </row>
    <row r="72" spans="1:12" ht="37.5" customHeight="1" x14ac:dyDescent="0.2">
      <c r="A72" s="226"/>
      <c r="B72" s="207"/>
      <c r="C72" s="2" t="s">
        <v>126</v>
      </c>
      <c r="D72" s="3">
        <v>204</v>
      </c>
      <c r="E72" s="210"/>
      <c r="F72" s="210"/>
      <c r="G72" s="7"/>
      <c r="H72" s="200"/>
      <c r="I72" s="7"/>
      <c r="J72" s="200"/>
      <c r="K72" s="200"/>
    </row>
    <row r="73" spans="1:12" ht="33.75" customHeight="1" x14ac:dyDescent="0.2">
      <c r="A73" s="225">
        <v>36</v>
      </c>
      <c r="B73" s="211" t="s">
        <v>127</v>
      </c>
      <c r="C73" s="2" t="s">
        <v>127</v>
      </c>
      <c r="D73" s="5">
        <v>233</v>
      </c>
      <c r="E73" s="38">
        <f>D73+D74</f>
        <v>308</v>
      </c>
      <c r="F73" s="36">
        <v>14</v>
      </c>
      <c r="G73" s="5"/>
      <c r="H73" s="199"/>
      <c r="I73" s="5"/>
      <c r="J73" s="199"/>
      <c r="K73" s="199"/>
      <c r="L73" s="1">
        <v>308</v>
      </c>
    </row>
    <row r="74" spans="1:12" ht="38.25" customHeight="1" x14ac:dyDescent="0.2">
      <c r="A74" s="227"/>
      <c r="B74" s="216"/>
      <c r="C74" s="2" t="s">
        <v>128</v>
      </c>
      <c r="D74" s="14">
        <v>75</v>
      </c>
      <c r="E74" s="37"/>
      <c r="F74" s="37"/>
      <c r="G74" s="14"/>
      <c r="H74" s="217"/>
      <c r="I74" s="14"/>
      <c r="J74" s="217"/>
      <c r="K74" s="217"/>
    </row>
    <row r="75" spans="1:12" ht="19.5" customHeight="1" x14ac:dyDescent="0.2">
      <c r="A75" s="225">
        <v>37</v>
      </c>
      <c r="B75" s="211" t="s">
        <v>129</v>
      </c>
      <c r="C75" s="2" t="s">
        <v>130</v>
      </c>
      <c r="D75" s="3">
        <v>220</v>
      </c>
      <c r="E75" s="36"/>
      <c r="F75" s="36"/>
      <c r="G75" s="5"/>
      <c r="H75" s="199"/>
      <c r="I75" s="5"/>
      <c r="J75" s="199"/>
      <c r="K75" s="199"/>
    </row>
    <row r="76" spans="1:12" ht="19.5" customHeight="1" x14ac:dyDescent="0.2">
      <c r="A76" s="227"/>
      <c r="B76" s="216"/>
      <c r="C76" s="39" t="s">
        <v>131</v>
      </c>
      <c r="D76" s="3">
        <v>177</v>
      </c>
      <c r="E76" s="37">
        <v>414</v>
      </c>
      <c r="F76" s="37">
        <v>18</v>
      </c>
      <c r="G76" s="14"/>
      <c r="H76" s="217"/>
      <c r="I76" s="14"/>
      <c r="J76" s="217"/>
      <c r="K76" s="217"/>
    </row>
    <row r="77" spans="1:12" ht="29.25" customHeight="1" x14ac:dyDescent="0.2">
      <c r="A77" s="226"/>
      <c r="B77" s="212"/>
      <c r="C77" s="39" t="s">
        <v>132</v>
      </c>
      <c r="D77" s="3">
        <v>17</v>
      </c>
      <c r="E77" s="15"/>
      <c r="F77" s="15"/>
      <c r="G77" s="7"/>
      <c r="H77" s="200"/>
      <c r="I77" s="7"/>
      <c r="J77" s="200"/>
      <c r="K77" s="200"/>
    </row>
    <row r="78" spans="1:12" ht="19.5" customHeight="1" x14ac:dyDescent="0.2">
      <c r="A78" s="225">
        <v>38</v>
      </c>
      <c r="B78" s="225" t="s">
        <v>133</v>
      </c>
      <c r="C78" s="225" t="s">
        <v>133</v>
      </c>
      <c r="D78" s="225">
        <v>279</v>
      </c>
      <c r="E78" s="225">
        <f>D78+D79</f>
        <v>296</v>
      </c>
      <c r="F78" s="225">
        <v>14</v>
      </c>
      <c r="G78" s="225"/>
      <c r="H78" s="225"/>
      <c r="I78" s="225"/>
      <c r="J78" s="225"/>
      <c r="K78" s="225"/>
    </row>
    <row r="79" spans="1:12" ht="30.75" customHeight="1" x14ac:dyDescent="0.2">
      <c r="A79" s="227"/>
      <c r="B79" s="227"/>
      <c r="C79" s="227" t="s">
        <v>134</v>
      </c>
      <c r="D79" s="227">
        <v>17</v>
      </c>
      <c r="E79" s="227"/>
      <c r="F79" s="227"/>
      <c r="G79" s="227"/>
      <c r="H79" s="227"/>
      <c r="I79" s="227"/>
      <c r="J79" s="227"/>
      <c r="K79" s="227"/>
    </row>
    <row r="80" spans="1:12" ht="20.25" customHeight="1" x14ac:dyDescent="0.2">
      <c r="A80" s="225">
        <v>39</v>
      </c>
      <c r="B80" s="211" t="s">
        <v>135</v>
      </c>
      <c r="C80" s="40" t="s">
        <v>135</v>
      </c>
      <c r="D80" s="225">
        <v>152</v>
      </c>
      <c r="E80" s="225">
        <f>D80+D81</f>
        <v>211</v>
      </c>
      <c r="F80" s="225">
        <v>10</v>
      </c>
      <c r="G80" s="225"/>
      <c r="H80" s="225"/>
      <c r="I80" s="225"/>
      <c r="J80" s="225"/>
      <c r="K80" s="225"/>
    </row>
    <row r="81" spans="1:11" ht="27" customHeight="1" x14ac:dyDescent="0.2">
      <c r="A81" s="227"/>
      <c r="B81" s="216"/>
      <c r="C81" s="40" t="s">
        <v>136</v>
      </c>
      <c r="D81" s="227">
        <v>59</v>
      </c>
      <c r="E81" s="227"/>
      <c r="F81" s="227"/>
      <c r="G81" s="227"/>
      <c r="H81" s="227"/>
      <c r="I81" s="227"/>
      <c r="J81" s="227"/>
      <c r="K81" s="227"/>
    </row>
    <row r="82" spans="1:11" ht="19.5" customHeight="1" x14ac:dyDescent="0.2">
      <c r="A82" s="225">
        <v>40</v>
      </c>
      <c r="B82" s="207" t="s">
        <v>137</v>
      </c>
      <c r="C82" s="2" t="s">
        <v>138</v>
      </c>
      <c r="D82" s="3">
        <v>201</v>
      </c>
      <c r="E82" s="36"/>
      <c r="F82" s="36"/>
      <c r="G82" s="5"/>
      <c r="H82" s="199"/>
      <c r="I82" s="5"/>
      <c r="J82" s="199"/>
      <c r="K82" s="199"/>
    </row>
    <row r="83" spans="1:11" ht="19.5" customHeight="1" x14ac:dyDescent="0.2">
      <c r="A83" s="227"/>
      <c r="B83" s="207"/>
      <c r="C83" s="2" t="s">
        <v>139</v>
      </c>
      <c r="D83" s="3">
        <v>116</v>
      </c>
      <c r="E83" s="37"/>
      <c r="F83" s="37"/>
      <c r="G83" s="14"/>
      <c r="H83" s="217"/>
      <c r="I83" s="14"/>
      <c r="J83" s="217"/>
      <c r="K83" s="217"/>
    </row>
    <row r="84" spans="1:11" ht="19.5" customHeight="1" x14ac:dyDescent="0.2">
      <c r="A84" s="227"/>
      <c r="B84" s="207"/>
      <c r="C84" s="2" t="s">
        <v>140</v>
      </c>
      <c r="D84" s="3">
        <v>111</v>
      </c>
      <c r="E84" s="37">
        <v>452</v>
      </c>
      <c r="F84" s="37">
        <v>19</v>
      </c>
      <c r="G84" s="14"/>
      <c r="H84" s="217"/>
      <c r="I84" s="14"/>
      <c r="J84" s="217"/>
      <c r="K84" s="217"/>
    </row>
    <row r="85" spans="1:11" ht="29.25" customHeight="1" x14ac:dyDescent="0.2">
      <c r="A85" s="226"/>
      <c r="B85" s="207"/>
      <c r="C85" s="2" t="s">
        <v>134</v>
      </c>
      <c r="D85" s="3">
        <v>24</v>
      </c>
      <c r="E85" s="15"/>
      <c r="F85" s="15"/>
      <c r="G85" s="7"/>
      <c r="H85" s="200"/>
      <c r="I85" s="7"/>
      <c r="J85" s="200"/>
      <c r="K85" s="200"/>
    </row>
    <row r="86" spans="1:11" ht="19.5" customHeight="1" x14ac:dyDescent="0.2">
      <c r="A86" s="206">
        <v>41</v>
      </c>
      <c r="B86" s="228" t="s">
        <v>141</v>
      </c>
      <c r="C86" s="41" t="s">
        <v>142</v>
      </c>
      <c r="D86" s="42">
        <v>677</v>
      </c>
      <c r="E86" s="229">
        <f>D86+D87</f>
        <v>779</v>
      </c>
      <c r="F86" s="229">
        <v>34</v>
      </c>
      <c r="G86" s="43"/>
      <c r="H86" s="230"/>
      <c r="I86" s="43"/>
      <c r="J86" s="233"/>
      <c r="K86" s="208"/>
    </row>
    <row r="87" spans="1:11" ht="19.5" customHeight="1" x14ac:dyDescent="0.2">
      <c r="A87" s="206"/>
      <c r="B87" s="228"/>
      <c r="C87" s="41" t="s">
        <v>143</v>
      </c>
      <c r="D87" s="42">
        <v>102</v>
      </c>
      <c r="E87" s="229"/>
      <c r="F87" s="229"/>
      <c r="G87" s="44"/>
      <c r="H87" s="231"/>
      <c r="I87" s="44"/>
      <c r="J87" s="233"/>
      <c r="K87" s="208"/>
    </row>
    <row r="88" spans="1:11" ht="19.5" customHeight="1" x14ac:dyDescent="0.2">
      <c r="A88" s="206">
        <v>42</v>
      </c>
      <c r="B88" s="228" t="s">
        <v>144</v>
      </c>
      <c r="C88" s="41" t="s">
        <v>145</v>
      </c>
      <c r="D88" s="42">
        <v>674</v>
      </c>
      <c r="E88" s="232">
        <f>D88+D89</f>
        <v>760</v>
      </c>
      <c r="F88" s="232">
        <v>33</v>
      </c>
      <c r="G88" s="43"/>
      <c r="H88" s="230"/>
      <c r="I88" s="43"/>
      <c r="J88" s="230"/>
      <c r="K88" s="199"/>
    </row>
    <row r="89" spans="1:11" ht="19.5" customHeight="1" x14ac:dyDescent="0.2">
      <c r="A89" s="206"/>
      <c r="B89" s="228"/>
      <c r="C89" s="41" t="s">
        <v>146</v>
      </c>
      <c r="D89" s="42">
        <v>86</v>
      </c>
      <c r="E89" s="232"/>
      <c r="F89" s="232"/>
      <c r="G89" s="44"/>
      <c r="H89" s="231"/>
      <c r="I89" s="44"/>
      <c r="J89" s="231"/>
      <c r="K89" s="200"/>
    </row>
    <row r="90" spans="1:11" ht="19.5" customHeight="1" x14ac:dyDescent="0.2">
      <c r="A90" s="206">
        <v>43</v>
      </c>
      <c r="B90" s="228" t="s">
        <v>147</v>
      </c>
      <c r="C90" s="41" t="s">
        <v>148</v>
      </c>
      <c r="D90" s="42">
        <v>626</v>
      </c>
      <c r="E90" s="229">
        <f>D90+D91</f>
        <v>781</v>
      </c>
      <c r="F90" s="229">
        <v>34</v>
      </c>
      <c r="G90" s="43"/>
      <c r="H90" s="230"/>
      <c r="I90" s="43"/>
      <c r="J90" s="230"/>
      <c r="K90" s="199"/>
    </row>
    <row r="91" spans="1:11" ht="19.5" customHeight="1" x14ac:dyDescent="0.2">
      <c r="A91" s="206"/>
      <c r="B91" s="228"/>
      <c r="C91" s="41" t="s">
        <v>149</v>
      </c>
      <c r="D91" s="42">
        <v>155</v>
      </c>
      <c r="E91" s="229"/>
      <c r="F91" s="229"/>
      <c r="G91" s="44"/>
      <c r="H91" s="231"/>
      <c r="I91" s="44"/>
      <c r="J91" s="231"/>
      <c r="K91" s="200"/>
    </row>
    <row r="92" spans="1:11" ht="25.5" x14ac:dyDescent="0.2">
      <c r="A92" s="16">
        <v>44</v>
      </c>
      <c r="B92" s="45" t="s">
        <v>150</v>
      </c>
      <c r="C92" s="46" t="s">
        <v>150</v>
      </c>
      <c r="D92" s="43">
        <v>399</v>
      </c>
      <c r="E92" s="47">
        <f>D92</f>
        <v>399</v>
      </c>
      <c r="F92" s="47">
        <v>18</v>
      </c>
      <c r="G92" s="43"/>
      <c r="H92" s="43"/>
      <c r="I92" s="43"/>
      <c r="J92" s="43"/>
      <c r="K92" s="5"/>
    </row>
    <row r="93" spans="1:11" x14ac:dyDescent="0.2">
      <c r="A93" s="20"/>
      <c r="B93" s="48"/>
      <c r="C93" s="49"/>
      <c r="D93" s="44"/>
      <c r="E93" s="44"/>
      <c r="F93" s="44"/>
      <c r="G93" s="44"/>
      <c r="H93" s="44"/>
      <c r="I93" s="44"/>
      <c r="J93" s="44"/>
      <c r="K93" s="7"/>
    </row>
    <row r="94" spans="1:11" ht="25.5" x14ac:dyDescent="0.2">
      <c r="A94" s="16">
        <v>45</v>
      </c>
      <c r="B94" s="45" t="s">
        <v>151</v>
      </c>
      <c r="C94" s="46" t="s">
        <v>152</v>
      </c>
      <c r="D94" s="43">
        <v>396</v>
      </c>
      <c r="E94" s="47">
        <f t="shared" ref="E94:E96" si="0">D94</f>
        <v>396</v>
      </c>
      <c r="F94" s="47">
        <v>18</v>
      </c>
      <c r="G94" s="43"/>
      <c r="H94" s="43"/>
      <c r="I94" s="43"/>
      <c r="J94" s="43"/>
      <c r="K94" s="5"/>
    </row>
    <row r="95" spans="1:11" x14ac:dyDescent="0.2">
      <c r="A95" s="20"/>
      <c r="B95" s="48"/>
      <c r="C95" s="49"/>
      <c r="D95" s="44"/>
      <c r="E95" s="44"/>
      <c r="F95" s="44"/>
      <c r="G95" s="44"/>
      <c r="H95" s="44"/>
      <c r="I95" s="44"/>
      <c r="J95" s="44"/>
      <c r="K95" s="7"/>
    </row>
    <row r="96" spans="1:11" ht="25.5" x14ac:dyDescent="0.2">
      <c r="A96" s="16">
        <v>46</v>
      </c>
      <c r="B96" s="45" t="s">
        <v>153</v>
      </c>
      <c r="C96" s="46" t="s">
        <v>154</v>
      </c>
      <c r="D96" s="43">
        <v>629</v>
      </c>
      <c r="E96" s="47">
        <f t="shared" si="0"/>
        <v>629</v>
      </c>
      <c r="F96" s="47">
        <v>28</v>
      </c>
      <c r="G96" s="43"/>
      <c r="H96" s="43"/>
      <c r="I96" s="43"/>
      <c r="J96" s="43"/>
      <c r="K96" s="5"/>
    </row>
    <row r="97" spans="1:11" x14ac:dyDescent="0.2">
      <c r="A97" s="20"/>
      <c r="B97" s="48"/>
      <c r="C97" s="49"/>
      <c r="D97" s="44"/>
      <c r="E97" s="44"/>
      <c r="F97" s="44"/>
      <c r="G97" s="44"/>
      <c r="H97" s="44"/>
      <c r="I97" s="44"/>
      <c r="J97" s="44"/>
      <c r="K97" s="7"/>
    </row>
    <row r="98" spans="1:11" ht="19.5" customHeight="1" x14ac:dyDescent="0.2">
      <c r="A98" s="225">
        <v>47</v>
      </c>
      <c r="B98" s="228" t="s">
        <v>155</v>
      </c>
      <c r="C98" s="41" t="s">
        <v>156</v>
      </c>
      <c r="D98" s="42">
        <v>945</v>
      </c>
      <c r="E98" s="229">
        <f>D99+D98</f>
        <v>1172</v>
      </c>
      <c r="F98" s="229">
        <v>50</v>
      </c>
      <c r="G98" s="43"/>
      <c r="H98" s="230"/>
      <c r="I98" s="43"/>
      <c r="J98" s="230"/>
      <c r="K98" s="199"/>
    </row>
    <row r="99" spans="1:11" ht="25.5" x14ac:dyDescent="0.2">
      <c r="A99" s="226"/>
      <c r="B99" s="228"/>
      <c r="C99" s="41" t="s">
        <v>157</v>
      </c>
      <c r="D99" s="42">
        <v>227</v>
      </c>
      <c r="E99" s="229"/>
      <c r="F99" s="229"/>
      <c r="G99" s="44"/>
      <c r="H99" s="231"/>
      <c r="I99" s="44"/>
      <c r="J99" s="231"/>
      <c r="K99" s="200"/>
    </row>
    <row r="100" spans="1:11" ht="25.5" x14ac:dyDescent="0.2">
      <c r="A100" s="225">
        <v>48</v>
      </c>
      <c r="B100" s="45" t="s">
        <v>158</v>
      </c>
      <c r="C100" s="50" t="s">
        <v>158</v>
      </c>
      <c r="D100" s="43">
        <v>664</v>
      </c>
      <c r="E100" s="47">
        <f t="shared" ref="E100:E112" si="1">D100</f>
        <v>664</v>
      </c>
      <c r="F100" s="47">
        <v>29</v>
      </c>
      <c r="G100" s="43"/>
      <c r="H100" s="43">
        <v>37</v>
      </c>
      <c r="I100" s="43"/>
      <c r="J100" s="43">
        <f t="shared" ref="J100:J110" si="2">H100-F100</f>
        <v>8</v>
      </c>
      <c r="K100" s="5"/>
    </row>
    <row r="101" spans="1:11" x14ac:dyDescent="0.2">
      <c r="A101" s="226"/>
      <c r="B101" s="48"/>
      <c r="C101" s="51"/>
      <c r="D101" s="44"/>
      <c r="E101" s="44"/>
      <c r="F101" s="44"/>
      <c r="G101" s="44"/>
      <c r="H101" s="44"/>
      <c r="I101" s="44"/>
      <c r="J101" s="44"/>
      <c r="K101" s="7"/>
    </row>
    <row r="102" spans="1:11" ht="24.75" customHeight="1" x14ac:dyDescent="0.2">
      <c r="A102" s="225">
        <v>49</v>
      </c>
      <c r="B102" s="45" t="s">
        <v>159</v>
      </c>
      <c r="C102" s="50" t="s">
        <v>160</v>
      </c>
      <c r="D102" s="43">
        <v>630</v>
      </c>
      <c r="E102" s="47">
        <f t="shared" si="1"/>
        <v>630</v>
      </c>
      <c r="F102" s="47">
        <f>IF(MOD(E102,24)=0,INT(E102/24),INT(E102/24)+1)</f>
        <v>27</v>
      </c>
      <c r="G102" s="43"/>
      <c r="H102" s="43"/>
      <c r="I102" s="43"/>
      <c r="J102" s="43"/>
      <c r="K102" s="5"/>
    </row>
    <row r="103" spans="1:11" ht="14.25" customHeight="1" x14ac:dyDescent="0.2">
      <c r="A103" s="226"/>
      <c r="B103" s="48"/>
      <c r="C103" s="51"/>
      <c r="D103" s="44"/>
      <c r="E103" s="44"/>
      <c r="F103" s="44"/>
      <c r="G103" s="44"/>
      <c r="H103" s="44"/>
      <c r="I103" s="44"/>
      <c r="J103" s="44"/>
      <c r="K103" s="7"/>
    </row>
    <row r="104" spans="1:11" ht="25.5" x14ac:dyDescent="0.2">
      <c r="A104" s="16">
        <v>50</v>
      </c>
      <c r="B104" s="45" t="s">
        <v>161</v>
      </c>
      <c r="C104" s="50" t="s">
        <v>161</v>
      </c>
      <c r="D104" s="43">
        <v>348</v>
      </c>
      <c r="E104" s="47">
        <f t="shared" si="1"/>
        <v>348</v>
      </c>
      <c r="F104" s="47">
        <v>16</v>
      </c>
      <c r="G104" s="43"/>
      <c r="H104" s="43"/>
      <c r="I104" s="43"/>
      <c r="J104" s="43"/>
      <c r="K104" s="5"/>
    </row>
    <row r="105" spans="1:11" x14ac:dyDescent="0.2">
      <c r="A105" s="20"/>
      <c r="B105" s="48"/>
      <c r="C105" s="51"/>
      <c r="D105" s="44"/>
      <c r="E105" s="44"/>
      <c r="F105" s="44"/>
      <c r="G105" s="44"/>
      <c r="H105" s="44"/>
      <c r="I105" s="44"/>
      <c r="J105" s="44"/>
      <c r="K105" s="7"/>
    </row>
    <row r="106" spans="1:11" ht="38.25" x14ac:dyDescent="0.2">
      <c r="A106" s="16">
        <v>51</v>
      </c>
      <c r="B106" s="45" t="s">
        <v>162</v>
      </c>
      <c r="C106" s="50" t="s">
        <v>163</v>
      </c>
      <c r="D106" s="43">
        <v>337</v>
      </c>
      <c r="E106" s="47">
        <f t="shared" si="1"/>
        <v>337</v>
      </c>
      <c r="F106" s="47">
        <v>16</v>
      </c>
      <c r="G106" s="43"/>
      <c r="H106" s="43"/>
      <c r="I106" s="43"/>
      <c r="J106" s="43"/>
      <c r="K106" s="5"/>
    </row>
    <row r="107" spans="1:11" x14ac:dyDescent="0.2">
      <c r="A107" s="20"/>
      <c r="B107" s="48"/>
      <c r="C107" s="51"/>
      <c r="D107" s="44"/>
      <c r="E107" s="44"/>
      <c r="F107" s="44"/>
      <c r="G107" s="44"/>
      <c r="H107" s="44"/>
      <c r="I107" s="44"/>
      <c r="J107" s="44"/>
      <c r="K107" s="7"/>
    </row>
    <row r="108" spans="1:11" ht="25.5" x14ac:dyDescent="0.2">
      <c r="A108" s="16">
        <v>52</v>
      </c>
      <c r="B108" s="45" t="s">
        <v>164</v>
      </c>
      <c r="C108" s="50" t="s">
        <v>165</v>
      </c>
      <c r="D108" s="43">
        <v>500</v>
      </c>
      <c r="E108" s="47">
        <f t="shared" si="1"/>
        <v>500</v>
      </c>
      <c r="F108" s="47">
        <v>22</v>
      </c>
      <c r="G108" s="43"/>
      <c r="H108" s="43"/>
      <c r="I108" s="43"/>
      <c r="J108" s="43"/>
      <c r="K108" s="5"/>
    </row>
    <row r="109" spans="1:11" x14ac:dyDescent="0.2">
      <c r="A109" s="20"/>
      <c r="B109" s="48"/>
      <c r="C109" s="51"/>
      <c r="D109" s="44"/>
      <c r="E109" s="44"/>
      <c r="F109" s="44"/>
      <c r="G109" s="44"/>
      <c r="H109" s="44"/>
      <c r="I109" s="44"/>
      <c r="J109" s="44"/>
      <c r="K109" s="7"/>
    </row>
    <row r="110" spans="1:11" ht="25.5" x14ac:dyDescent="0.2">
      <c r="A110" s="16">
        <v>53</v>
      </c>
      <c r="B110" s="45" t="s">
        <v>166</v>
      </c>
      <c r="C110" s="50" t="s">
        <v>166</v>
      </c>
      <c r="D110" s="43">
        <v>280</v>
      </c>
      <c r="E110" s="47">
        <f t="shared" si="1"/>
        <v>280</v>
      </c>
      <c r="F110" s="47">
        <v>13</v>
      </c>
      <c r="G110" s="43"/>
      <c r="H110" s="47">
        <v>20</v>
      </c>
      <c r="I110" s="47"/>
      <c r="J110" s="47">
        <f t="shared" si="2"/>
        <v>7</v>
      </c>
      <c r="K110" s="5"/>
    </row>
    <row r="111" spans="1:11" x14ac:dyDescent="0.2">
      <c r="A111" s="20"/>
      <c r="B111" s="48"/>
      <c r="C111" s="51"/>
      <c r="D111" s="44"/>
      <c r="E111" s="44"/>
      <c r="F111" s="44"/>
      <c r="G111" s="44"/>
      <c r="H111" s="44"/>
      <c r="I111" s="44"/>
      <c r="J111" s="44"/>
      <c r="K111" s="7"/>
    </row>
    <row r="112" spans="1:11" ht="25.5" x14ac:dyDescent="0.2">
      <c r="A112" s="16">
        <v>54</v>
      </c>
      <c r="B112" s="45" t="s">
        <v>167</v>
      </c>
      <c r="C112" s="50" t="s">
        <v>168</v>
      </c>
      <c r="D112" s="43">
        <v>580</v>
      </c>
      <c r="E112" s="47">
        <f t="shared" si="1"/>
        <v>580</v>
      </c>
      <c r="F112" s="47">
        <v>26</v>
      </c>
      <c r="G112" s="43"/>
      <c r="H112" s="43"/>
      <c r="I112" s="43"/>
      <c r="J112" s="43"/>
      <c r="K112" s="5"/>
    </row>
    <row r="113" spans="1:11" x14ac:dyDescent="0.2">
      <c r="A113" s="20"/>
      <c r="B113" s="48"/>
      <c r="C113" s="51"/>
      <c r="D113" s="44"/>
      <c r="E113" s="44"/>
      <c r="F113" s="44"/>
      <c r="G113" s="44"/>
      <c r="H113" s="44"/>
      <c r="I113" s="44"/>
      <c r="J113" s="44"/>
      <c r="K113" s="7"/>
    </row>
    <row r="114" spans="1:11" ht="19.5" customHeight="1" x14ac:dyDescent="0.2">
      <c r="A114" s="225">
        <v>55</v>
      </c>
      <c r="B114" s="236" t="s">
        <v>169</v>
      </c>
      <c r="C114" s="46" t="s">
        <v>169</v>
      </c>
      <c r="D114" s="43">
        <v>518</v>
      </c>
      <c r="E114" s="234">
        <f>D114+D115</f>
        <v>675</v>
      </c>
      <c r="F114" s="234">
        <v>30</v>
      </c>
      <c r="G114" s="43"/>
      <c r="H114" s="230"/>
      <c r="I114" s="43"/>
      <c r="J114" s="230"/>
      <c r="K114" s="199"/>
    </row>
    <row r="115" spans="1:11" ht="19.5" customHeight="1" x14ac:dyDescent="0.2">
      <c r="A115" s="226"/>
      <c r="B115" s="237"/>
      <c r="C115" s="49" t="s">
        <v>170</v>
      </c>
      <c r="D115" s="44">
        <v>157</v>
      </c>
      <c r="E115" s="235"/>
      <c r="F115" s="235"/>
      <c r="G115" s="44"/>
      <c r="H115" s="231"/>
      <c r="I115" s="44"/>
      <c r="J115" s="231"/>
      <c r="K115" s="200"/>
    </row>
    <row r="116" spans="1:11" ht="19.5" customHeight="1" x14ac:dyDescent="0.2">
      <c r="A116" s="16">
        <v>56</v>
      </c>
      <c r="B116" s="45" t="s">
        <v>171</v>
      </c>
      <c r="C116" s="46" t="s">
        <v>171</v>
      </c>
      <c r="D116" s="43">
        <v>230</v>
      </c>
      <c r="E116" s="47">
        <f t="shared" ref="E116:E120" si="3">D116</f>
        <v>230</v>
      </c>
      <c r="F116" s="47">
        <v>11</v>
      </c>
      <c r="G116" s="43"/>
      <c r="H116" s="47">
        <v>21</v>
      </c>
      <c r="I116" s="47"/>
      <c r="J116" s="47">
        <f t="shared" ref="J116" si="4">H116-F116</f>
        <v>10</v>
      </c>
      <c r="K116" s="5"/>
    </row>
    <row r="117" spans="1:11" ht="19.5" customHeight="1" x14ac:dyDescent="0.2">
      <c r="A117" s="20"/>
      <c r="B117" s="48"/>
      <c r="C117" s="49"/>
      <c r="D117" s="44"/>
      <c r="E117" s="44"/>
      <c r="F117" s="44"/>
      <c r="G117" s="44"/>
      <c r="H117" s="44"/>
      <c r="I117" s="44"/>
      <c r="J117" s="44"/>
      <c r="K117" s="7"/>
    </row>
    <row r="118" spans="1:11" ht="19.5" customHeight="1" x14ac:dyDescent="0.2">
      <c r="A118" s="16">
        <v>57</v>
      </c>
      <c r="B118" s="45" t="s">
        <v>172</v>
      </c>
      <c r="C118" s="46" t="s">
        <v>172</v>
      </c>
      <c r="D118" s="43">
        <v>238</v>
      </c>
      <c r="E118" s="47">
        <f t="shared" si="3"/>
        <v>238</v>
      </c>
      <c r="F118" s="47">
        <f>IF(MOD(E118,24)=0,INT(E118/24),INT(E118/24)+1)</f>
        <v>10</v>
      </c>
      <c r="G118" s="43"/>
      <c r="H118" s="43"/>
      <c r="I118" s="43"/>
      <c r="J118" s="43"/>
      <c r="K118" s="5"/>
    </row>
    <row r="119" spans="1:11" ht="7.5" customHeight="1" x14ac:dyDescent="0.2">
      <c r="A119" s="20"/>
      <c r="B119" s="48"/>
      <c r="C119" s="49"/>
      <c r="D119" s="44"/>
      <c r="E119" s="44"/>
      <c r="F119" s="44"/>
      <c r="G119" s="44"/>
      <c r="H119" s="44"/>
      <c r="I119" s="44"/>
      <c r="J119" s="44"/>
      <c r="K119" s="7"/>
    </row>
    <row r="120" spans="1:11" ht="25.5" x14ac:dyDescent="0.2">
      <c r="A120" s="16">
        <v>58</v>
      </c>
      <c r="B120" s="45" t="s">
        <v>173</v>
      </c>
      <c r="C120" s="46" t="s">
        <v>174</v>
      </c>
      <c r="D120" s="43">
        <v>176</v>
      </c>
      <c r="E120" s="47">
        <f t="shared" si="3"/>
        <v>176</v>
      </c>
      <c r="F120" s="47">
        <v>9</v>
      </c>
      <c r="G120" s="43"/>
      <c r="H120" s="47"/>
      <c r="I120" s="47"/>
      <c r="J120" s="47"/>
      <c r="K120" s="5"/>
    </row>
    <row r="121" spans="1:11" x14ac:dyDescent="0.2">
      <c r="A121" s="20"/>
      <c r="B121" s="48"/>
      <c r="C121" s="49"/>
      <c r="D121" s="44"/>
      <c r="E121" s="44"/>
      <c r="F121" s="44"/>
      <c r="G121" s="44"/>
      <c r="H121" s="44"/>
      <c r="I121" s="44"/>
      <c r="J121" s="44"/>
      <c r="K121" s="7"/>
    </row>
    <row r="122" spans="1:11" ht="19.5" customHeight="1" x14ac:dyDescent="0.2">
      <c r="A122" s="225">
        <v>59</v>
      </c>
      <c r="B122" s="228" t="s">
        <v>175</v>
      </c>
      <c r="C122" s="41" t="s">
        <v>175</v>
      </c>
      <c r="D122" s="42">
        <v>508</v>
      </c>
      <c r="E122" s="234">
        <f>D122+D123</f>
        <v>544</v>
      </c>
      <c r="F122" s="234">
        <v>24</v>
      </c>
      <c r="G122" s="43"/>
      <c r="H122" s="234">
        <v>29</v>
      </c>
      <c r="I122" s="47"/>
      <c r="J122" s="234">
        <f>H122-F122</f>
        <v>5</v>
      </c>
      <c r="K122" s="199"/>
    </row>
    <row r="123" spans="1:11" ht="19.5" customHeight="1" x14ac:dyDescent="0.2">
      <c r="A123" s="226"/>
      <c r="B123" s="228"/>
      <c r="C123" s="41" t="s">
        <v>176</v>
      </c>
      <c r="D123" s="42">
        <v>36</v>
      </c>
      <c r="E123" s="235"/>
      <c r="F123" s="235"/>
      <c r="G123" s="44"/>
      <c r="H123" s="235"/>
      <c r="I123" s="52"/>
      <c r="J123" s="235"/>
      <c r="K123" s="200"/>
    </row>
    <row r="124" spans="1:11" ht="25.5" x14ac:dyDescent="0.2">
      <c r="A124" s="16">
        <v>60</v>
      </c>
      <c r="B124" s="45" t="s">
        <v>177</v>
      </c>
      <c r="C124" s="46" t="s">
        <v>178</v>
      </c>
      <c r="D124" s="43">
        <v>352</v>
      </c>
      <c r="E124" s="47">
        <f t="shared" ref="E124" si="5">D124</f>
        <v>352</v>
      </c>
      <c r="F124" s="47">
        <v>16</v>
      </c>
      <c r="G124" s="43"/>
      <c r="H124" s="43"/>
      <c r="I124" s="43"/>
      <c r="J124" s="43"/>
      <c r="K124" s="5"/>
    </row>
    <row r="125" spans="1:11" x14ac:dyDescent="0.2">
      <c r="A125" s="20"/>
      <c r="B125" s="48"/>
      <c r="C125" s="49"/>
      <c r="D125" s="44"/>
      <c r="E125" s="44"/>
      <c r="F125" s="44"/>
      <c r="G125" s="44"/>
      <c r="H125" s="44"/>
      <c r="I125" s="44"/>
      <c r="J125" s="44"/>
      <c r="K125" s="7"/>
    </row>
    <row r="126" spans="1:11" ht="19.5" customHeight="1" x14ac:dyDescent="0.2">
      <c r="A126" s="225">
        <v>61</v>
      </c>
      <c r="B126" s="228" t="s">
        <v>179</v>
      </c>
      <c r="C126" s="41" t="s">
        <v>179</v>
      </c>
      <c r="D126" s="42">
        <v>446</v>
      </c>
      <c r="E126" s="229">
        <f>D126+D127</f>
        <v>498</v>
      </c>
      <c r="F126" s="229">
        <v>22</v>
      </c>
      <c r="G126" s="43"/>
      <c r="H126" s="230"/>
      <c r="I126" s="43"/>
      <c r="J126" s="230"/>
      <c r="K126" s="199"/>
    </row>
    <row r="127" spans="1:11" ht="19.5" customHeight="1" x14ac:dyDescent="0.2">
      <c r="A127" s="226"/>
      <c r="B127" s="228"/>
      <c r="C127" s="41" t="s">
        <v>180</v>
      </c>
      <c r="D127" s="42">
        <v>52</v>
      </c>
      <c r="E127" s="229"/>
      <c r="F127" s="229"/>
      <c r="G127" s="44"/>
      <c r="H127" s="231"/>
      <c r="I127" s="44"/>
      <c r="J127" s="231"/>
      <c r="K127" s="200"/>
    </row>
    <row r="128" spans="1:11" ht="38.25" x14ac:dyDescent="0.2">
      <c r="A128" s="16">
        <v>62</v>
      </c>
      <c r="B128" s="45" t="s">
        <v>181</v>
      </c>
      <c r="C128" s="46" t="s">
        <v>182</v>
      </c>
      <c r="D128" s="43">
        <v>699</v>
      </c>
      <c r="E128" s="47">
        <f t="shared" ref="E128:E134" si="6">D128</f>
        <v>699</v>
      </c>
      <c r="F128" s="47">
        <v>31</v>
      </c>
      <c r="G128" s="43"/>
      <c r="H128" s="47"/>
      <c r="I128" s="47"/>
      <c r="J128" s="47"/>
      <c r="K128" s="5"/>
    </row>
    <row r="129" spans="1:14" x14ac:dyDescent="0.2">
      <c r="A129" s="20"/>
      <c r="B129" s="48"/>
      <c r="C129" s="49"/>
      <c r="D129" s="44"/>
      <c r="E129" s="44"/>
      <c r="F129" s="44"/>
      <c r="G129" s="44"/>
      <c r="H129" s="44"/>
      <c r="I129" s="44"/>
      <c r="J129" s="44"/>
      <c r="K129" s="7"/>
    </row>
    <row r="130" spans="1:14" ht="38.25" x14ac:dyDescent="0.2">
      <c r="A130" s="16">
        <v>63</v>
      </c>
      <c r="B130" s="45" t="s">
        <v>183</v>
      </c>
      <c r="C130" s="46" t="s">
        <v>184</v>
      </c>
      <c r="D130" s="43">
        <v>424</v>
      </c>
      <c r="E130" s="47">
        <f t="shared" si="6"/>
        <v>424</v>
      </c>
      <c r="F130" s="47">
        <v>19</v>
      </c>
      <c r="G130" s="43"/>
      <c r="H130" s="47"/>
      <c r="I130" s="47"/>
      <c r="J130" s="47"/>
      <c r="K130" s="5"/>
    </row>
    <row r="131" spans="1:14" x14ac:dyDescent="0.2">
      <c r="A131" s="20"/>
      <c r="B131" s="48"/>
      <c r="C131" s="49"/>
      <c r="D131" s="44"/>
      <c r="E131" s="44"/>
      <c r="F131" s="44"/>
      <c r="G131" s="44"/>
      <c r="H131" s="44"/>
      <c r="I131" s="44"/>
      <c r="J131" s="44"/>
      <c r="K131" s="7"/>
    </row>
    <row r="132" spans="1:14" ht="19.5" customHeight="1" x14ac:dyDescent="0.2">
      <c r="A132" s="225">
        <v>64</v>
      </c>
      <c r="B132" s="45" t="s">
        <v>185</v>
      </c>
      <c r="C132" s="46" t="s">
        <v>185</v>
      </c>
      <c r="D132" s="43">
        <v>275</v>
      </c>
      <c r="E132" s="47">
        <f t="shared" si="6"/>
        <v>275</v>
      </c>
      <c r="F132" s="47">
        <v>13</v>
      </c>
      <c r="G132" s="43"/>
      <c r="H132" s="47"/>
      <c r="I132" s="47"/>
      <c r="J132" s="47"/>
      <c r="K132" s="12"/>
    </row>
    <row r="133" spans="1:14" ht="19.5" customHeight="1" x14ac:dyDescent="0.2">
      <c r="A133" s="226"/>
      <c r="B133" s="48"/>
      <c r="C133" s="49"/>
      <c r="D133" s="44"/>
      <c r="E133" s="44"/>
      <c r="F133" s="44"/>
      <c r="G133" s="44"/>
      <c r="H133" s="44"/>
      <c r="I133" s="44"/>
      <c r="J133" s="44"/>
      <c r="K133" s="7"/>
    </row>
    <row r="134" spans="1:14" ht="25.5" x14ac:dyDescent="0.2">
      <c r="A134" s="16">
        <v>65</v>
      </c>
      <c r="B134" s="45" t="s">
        <v>186</v>
      </c>
      <c r="C134" s="46" t="s">
        <v>187</v>
      </c>
      <c r="D134" s="43">
        <v>293</v>
      </c>
      <c r="E134" s="47">
        <f t="shared" si="6"/>
        <v>293</v>
      </c>
      <c r="F134" s="47">
        <v>14</v>
      </c>
      <c r="G134" s="43"/>
      <c r="H134" s="47"/>
      <c r="I134" s="47"/>
      <c r="J134" s="47"/>
      <c r="K134" s="5"/>
      <c r="N134" s="53"/>
    </row>
    <row r="135" spans="1:14" x14ac:dyDescent="0.2">
      <c r="A135" s="20"/>
      <c r="B135" s="48"/>
      <c r="C135" s="49"/>
      <c r="D135" s="44"/>
      <c r="E135" s="44"/>
      <c r="F135" s="44"/>
      <c r="G135" s="44"/>
      <c r="H135" s="44"/>
      <c r="I135" s="44"/>
      <c r="J135" s="44"/>
      <c r="K135" s="7"/>
    </row>
    <row r="136" spans="1:14" ht="19.5" customHeight="1" x14ac:dyDescent="0.2">
      <c r="A136" s="206">
        <v>66</v>
      </c>
      <c r="B136" s="228" t="s">
        <v>188</v>
      </c>
      <c r="C136" s="54" t="s">
        <v>188</v>
      </c>
      <c r="D136" s="42">
        <v>401</v>
      </c>
      <c r="E136" s="229">
        <f>D136+D137</f>
        <v>532</v>
      </c>
      <c r="F136" s="229">
        <v>24</v>
      </c>
      <c r="G136" s="43"/>
      <c r="H136" s="234"/>
      <c r="I136" s="47"/>
      <c r="J136" s="234"/>
      <c r="K136" s="208"/>
    </row>
    <row r="137" spans="1:14" ht="19.5" customHeight="1" x14ac:dyDescent="0.2">
      <c r="A137" s="206"/>
      <c r="B137" s="228"/>
      <c r="C137" s="54" t="s">
        <v>189</v>
      </c>
      <c r="D137" s="42">
        <v>131</v>
      </c>
      <c r="E137" s="229"/>
      <c r="F137" s="229"/>
      <c r="G137" s="44"/>
      <c r="H137" s="235"/>
      <c r="I137" s="52"/>
      <c r="J137" s="235"/>
      <c r="K137" s="208"/>
    </row>
    <row r="138" spans="1:14" x14ac:dyDescent="0.2">
      <c r="A138" s="225">
        <v>67</v>
      </c>
      <c r="B138" s="236" t="s">
        <v>190</v>
      </c>
      <c r="C138" s="240" t="s">
        <v>190</v>
      </c>
      <c r="D138" s="43">
        <v>404</v>
      </c>
      <c r="E138" s="47">
        <f t="shared" ref="E138" si="7">D138</f>
        <v>404</v>
      </c>
      <c r="F138" s="47">
        <v>18</v>
      </c>
      <c r="G138" s="43"/>
      <c r="H138" s="47"/>
      <c r="I138" s="47"/>
      <c r="J138" s="47"/>
      <c r="K138" s="5"/>
    </row>
    <row r="139" spans="1:14" x14ac:dyDescent="0.2">
      <c r="A139" s="226"/>
      <c r="B139" s="237"/>
      <c r="C139" s="241"/>
      <c r="D139" s="44"/>
      <c r="E139" s="44"/>
      <c r="F139" s="44"/>
      <c r="G139" s="44"/>
      <c r="H139" s="44"/>
      <c r="I139" s="44"/>
      <c r="J139" s="44"/>
      <c r="K139" s="7"/>
    </row>
    <row r="140" spans="1:14" ht="26.25" customHeight="1" x14ac:dyDescent="0.2">
      <c r="A140" s="201">
        <v>68</v>
      </c>
      <c r="B140" s="207" t="s">
        <v>191</v>
      </c>
      <c r="C140" s="2" t="s">
        <v>191</v>
      </c>
      <c r="D140" s="3">
        <v>333</v>
      </c>
      <c r="E140" s="238">
        <f>D140+D141</f>
        <v>483</v>
      </c>
      <c r="F140" s="209">
        <v>28</v>
      </c>
      <c r="G140" s="5"/>
      <c r="H140" s="199"/>
      <c r="I140" s="5"/>
      <c r="J140" s="208"/>
      <c r="K140" s="239" t="s">
        <v>192</v>
      </c>
    </row>
    <row r="141" spans="1:14" ht="26.25" customHeight="1" x14ac:dyDescent="0.2">
      <c r="A141" s="201"/>
      <c r="B141" s="207"/>
      <c r="C141" s="55" t="s">
        <v>193</v>
      </c>
      <c r="D141" s="3">
        <v>150</v>
      </c>
      <c r="E141" s="238"/>
      <c r="F141" s="210"/>
      <c r="G141" s="7"/>
      <c r="H141" s="200"/>
      <c r="I141" s="7"/>
      <c r="J141" s="208"/>
      <c r="K141" s="239"/>
    </row>
    <row r="142" spans="1:14" ht="26.25" customHeight="1" x14ac:dyDescent="0.2">
      <c r="A142" s="201">
        <v>69</v>
      </c>
      <c r="B142" s="207" t="s">
        <v>194</v>
      </c>
      <c r="C142" s="2" t="s">
        <v>195</v>
      </c>
      <c r="D142" s="3">
        <v>349</v>
      </c>
      <c r="E142" s="238">
        <f>D142+D143</f>
        <v>489</v>
      </c>
      <c r="F142" s="201">
        <v>22</v>
      </c>
      <c r="G142" s="5"/>
      <c r="H142" s="209"/>
      <c r="I142" s="12"/>
      <c r="J142" s="201"/>
      <c r="K142" s="239"/>
    </row>
    <row r="143" spans="1:14" ht="26.25" customHeight="1" x14ac:dyDescent="0.2">
      <c r="A143" s="201"/>
      <c r="B143" s="207"/>
      <c r="C143" s="55" t="s">
        <v>193</v>
      </c>
      <c r="D143" s="3">
        <v>140</v>
      </c>
      <c r="E143" s="238"/>
      <c r="F143" s="201"/>
      <c r="G143" s="7"/>
      <c r="H143" s="210"/>
      <c r="I143" s="34"/>
      <c r="J143" s="201"/>
      <c r="K143" s="239"/>
    </row>
    <row r="144" spans="1:14" ht="26.25" customHeight="1" x14ac:dyDescent="0.2">
      <c r="A144" s="12">
        <v>70</v>
      </c>
      <c r="B144" s="10" t="s">
        <v>196</v>
      </c>
      <c r="C144" s="17" t="s">
        <v>196</v>
      </c>
      <c r="D144" s="5">
        <v>375</v>
      </c>
      <c r="E144" s="56">
        <f>D144</f>
        <v>375</v>
      </c>
      <c r="F144" s="12">
        <v>17</v>
      </c>
      <c r="G144" s="5"/>
      <c r="H144" s="5"/>
      <c r="I144" s="5"/>
      <c r="J144" s="5"/>
      <c r="K144" s="5"/>
    </row>
    <row r="145" spans="1:11" ht="12" customHeight="1" x14ac:dyDescent="0.2">
      <c r="A145" s="7"/>
      <c r="B145" s="21"/>
      <c r="C145" s="22"/>
      <c r="D145" s="7"/>
      <c r="E145" s="57"/>
      <c r="F145" s="7"/>
      <c r="G145" s="7"/>
      <c r="H145" s="7"/>
      <c r="I145" s="7"/>
      <c r="J145" s="7"/>
      <c r="K145" s="7"/>
    </row>
    <row r="146" spans="1:11" ht="25.5" x14ac:dyDescent="0.2">
      <c r="A146" s="12">
        <v>71</v>
      </c>
      <c r="B146" s="10" t="s">
        <v>197</v>
      </c>
      <c r="C146" s="30" t="s">
        <v>197</v>
      </c>
      <c r="D146" s="5">
        <v>154</v>
      </c>
      <c r="E146" s="12">
        <v>154</v>
      </c>
      <c r="F146" s="12">
        <v>10</v>
      </c>
      <c r="G146" s="5"/>
      <c r="H146" s="5"/>
      <c r="I146" s="5"/>
      <c r="J146" s="5"/>
      <c r="K146" s="58" t="s">
        <v>192</v>
      </c>
    </row>
    <row r="147" spans="1:11" x14ac:dyDescent="0.2">
      <c r="A147" s="34"/>
      <c r="B147" s="11"/>
      <c r="C147" s="31"/>
      <c r="D147" s="7"/>
      <c r="E147" s="34"/>
      <c r="F147" s="34"/>
      <c r="G147" s="7"/>
      <c r="H147" s="7"/>
      <c r="I147" s="7"/>
      <c r="J147" s="7"/>
      <c r="K147" s="59"/>
    </row>
    <row r="148" spans="1:11" ht="18.75" customHeight="1" x14ac:dyDescent="0.2">
      <c r="A148" s="201">
        <v>72</v>
      </c>
      <c r="B148" s="207" t="s">
        <v>198</v>
      </c>
      <c r="C148" s="2" t="s">
        <v>198</v>
      </c>
      <c r="D148" s="3">
        <v>432</v>
      </c>
      <c r="E148" s="12"/>
      <c r="F148" s="12"/>
      <c r="G148" s="5"/>
      <c r="H148" s="199"/>
      <c r="I148" s="5"/>
      <c r="J148" s="199"/>
      <c r="K148" s="199"/>
    </row>
    <row r="149" spans="1:11" ht="18.75" customHeight="1" x14ac:dyDescent="0.2">
      <c r="A149" s="201"/>
      <c r="B149" s="207"/>
      <c r="C149" s="2" t="s">
        <v>199</v>
      </c>
      <c r="D149" s="3">
        <v>33</v>
      </c>
      <c r="E149" s="13">
        <v>493</v>
      </c>
      <c r="F149" s="13">
        <v>22</v>
      </c>
      <c r="G149" s="14"/>
      <c r="H149" s="217"/>
      <c r="I149" s="14"/>
      <c r="J149" s="217"/>
      <c r="K149" s="217"/>
    </row>
    <row r="150" spans="1:11" ht="25.5" x14ac:dyDescent="0.2">
      <c r="A150" s="201"/>
      <c r="B150" s="207"/>
      <c r="C150" s="55" t="s">
        <v>200</v>
      </c>
      <c r="D150" s="3">
        <v>28</v>
      </c>
      <c r="E150" s="15"/>
      <c r="F150" s="15"/>
      <c r="G150" s="7"/>
      <c r="H150" s="200"/>
      <c r="I150" s="7"/>
      <c r="J150" s="200"/>
      <c r="K150" s="200"/>
    </row>
    <row r="151" spans="1:11" ht="25.5" x14ac:dyDescent="0.2">
      <c r="A151" s="12">
        <v>73</v>
      </c>
      <c r="B151" s="10" t="s">
        <v>201</v>
      </c>
      <c r="C151" s="30" t="s">
        <v>201</v>
      </c>
      <c r="D151" s="5">
        <v>318</v>
      </c>
      <c r="E151" s="12">
        <v>318</v>
      </c>
      <c r="F151" s="12">
        <v>15</v>
      </c>
      <c r="G151" s="5"/>
      <c r="H151" s="12"/>
      <c r="I151" s="12"/>
      <c r="J151" s="12"/>
      <c r="K151" s="60"/>
    </row>
    <row r="152" spans="1:11" x14ac:dyDescent="0.2">
      <c r="A152" s="7"/>
      <c r="B152" s="21"/>
      <c r="C152" s="31"/>
      <c r="D152" s="7"/>
      <c r="E152" s="7"/>
      <c r="F152" s="7"/>
      <c r="G152" s="7"/>
      <c r="H152" s="7"/>
      <c r="I152" s="7"/>
      <c r="J152" s="7"/>
      <c r="K152" s="15"/>
    </row>
    <row r="153" spans="1:11" ht="25.5" x14ac:dyDescent="0.2">
      <c r="A153" s="12">
        <v>74</v>
      </c>
      <c r="B153" s="10" t="s">
        <v>202</v>
      </c>
      <c r="C153" s="30" t="s">
        <v>202</v>
      </c>
      <c r="D153" s="5">
        <v>397</v>
      </c>
      <c r="E153" s="12">
        <v>397</v>
      </c>
      <c r="F153" s="12">
        <v>18</v>
      </c>
      <c r="G153" s="5"/>
      <c r="H153" s="12">
        <v>24</v>
      </c>
      <c r="I153" s="12"/>
      <c r="J153" s="12">
        <f>H153-F153</f>
        <v>6</v>
      </c>
      <c r="K153" s="60"/>
    </row>
    <row r="154" spans="1:11" x14ac:dyDescent="0.2">
      <c r="A154" s="7"/>
      <c r="B154" s="21"/>
      <c r="C154" s="31"/>
      <c r="D154" s="7"/>
      <c r="E154" s="7"/>
      <c r="F154" s="7"/>
      <c r="G154" s="7"/>
      <c r="H154" s="7"/>
      <c r="I154" s="7"/>
      <c r="J154" s="7"/>
      <c r="K154" s="15"/>
    </row>
    <row r="155" spans="1:11" ht="18.75" customHeight="1" x14ac:dyDescent="0.2">
      <c r="A155" s="201">
        <v>75</v>
      </c>
      <c r="B155" s="207" t="s">
        <v>203</v>
      </c>
      <c r="C155" s="26" t="s">
        <v>203</v>
      </c>
      <c r="D155" s="3">
        <v>329</v>
      </c>
      <c r="E155" s="201">
        <f>SUM(D155:D156)</f>
        <v>393</v>
      </c>
      <c r="F155" s="201">
        <v>18</v>
      </c>
      <c r="G155" s="5"/>
      <c r="H155" s="209">
        <v>23</v>
      </c>
      <c r="I155" s="12"/>
      <c r="J155" s="209">
        <f>H155-F155</f>
        <v>5</v>
      </c>
      <c r="K155" s="208"/>
    </row>
    <row r="156" spans="1:11" ht="18.75" customHeight="1" x14ac:dyDescent="0.2">
      <c r="A156" s="201"/>
      <c r="B156" s="207"/>
      <c r="C156" s="26" t="s">
        <v>204</v>
      </c>
      <c r="D156" s="3">
        <v>64</v>
      </c>
      <c r="E156" s="201"/>
      <c r="F156" s="201"/>
      <c r="G156" s="7"/>
      <c r="H156" s="210"/>
      <c r="I156" s="34"/>
      <c r="J156" s="210"/>
      <c r="K156" s="208"/>
    </row>
    <row r="157" spans="1:11" ht="18.75" customHeight="1" x14ac:dyDescent="0.2">
      <c r="A157" s="201">
        <v>76</v>
      </c>
      <c r="B157" s="207" t="s">
        <v>205</v>
      </c>
      <c r="C157" s="26" t="s">
        <v>205</v>
      </c>
      <c r="D157" s="3">
        <v>321</v>
      </c>
      <c r="E157" s="60"/>
      <c r="F157" s="60"/>
      <c r="G157" s="5"/>
      <c r="H157" s="199"/>
      <c r="I157" s="5"/>
      <c r="J157" s="199"/>
      <c r="K157" s="199"/>
    </row>
    <row r="158" spans="1:11" ht="18.75" customHeight="1" x14ac:dyDescent="0.2">
      <c r="A158" s="201"/>
      <c r="B158" s="207"/>
      <c r="C158" s="26" t="s">
        <v>206</v>
      </c>
      <c r="D158" s="3">
        <v>28</v>
      </c>
      <c r="E158" s="37">
        <v>396</v>
      </c>
      <c r="F158" s="37">
        <v>17</v>
      </c>
      <c r="G158" s="14"/>
      <c r="H158" s="217"/>
      <c r="I158" s="14"/>
      <c r="J158" s="217"/>
      <c r="K158" s="217"/>
    </row>
    <row r="159" spans="1:11" ht="18.75" customHeight="1" x14ac:dyDescent="0.2">
      <c r="A159" s="201"/>
      <c r="B159" s="207"/>
      <c r="C159" s="26" t="s">
        <v>207</v>
      </c>
      <c r="D159" s="3">
        <v>20</v>
      </c>
      <c r="E159" s="15"/>
      <c r="F159" s="15"/>
      <c r="G159" s="7"/>
      <c r="H159" s="200"/>
      <c r="I159" s="7"/>
      <c r="J159" s="200"/>
      <c r="K159" s="200"/>
    </row>
    <row r="160" spans="1:11" ht="18.75" customHeight="1" x14ac:dyDescent="0.2">
      <c r="A160" s="201">
        <v>77</v>
      </c>
      <c r="B160" s="207" t="s">
        <v>208</v>
      </c>
      <c r="C160" s="26" t="s">
        <v>208</v>
      </c>
      <c r="D160" s="3">
        <v>266</v>
      </c>
      <c r="E160" s="201">
        <f>SUM(D160:D161)</f>
        <v>298</v>
      </c>
      <c r="F160" s="201">
        <v>14</v>
      </c>
      <c r="G160" s="5"/>
      <c r="H160" s="209">
        <v>18</v>
      </c>
      <c r="I160" s="12"/>
      <c r="J160" s="209"/>
      <c r="K160" s="199"/>
    </row>
    <row r="161" spans="1:11" ht="18.75" customHeight="1" x14ac:dyDescent="0.2">
      <c r="A161" s="201"/>
      <c r="B161" s="207"/>
      <c r="C161" s="26" t="s">
        <v>209</v>
      </c>
      <c r="D161" s="3">
        <v>32</v>
      </c>
      <c r="E161" s="201"/>
      <c r="F161" s="201"/>
      <c r="G161" s="7"/>
      <c r="H161" s="210"/>
      <c r="I161" s="34"/>
      <c r="J161" s="210"/>
      <c r="K161" s="200"/>
    </row>
    <row r="162" spans="1:11" ht="18.75" customHeight="1" x14ac:dyDescent="0.2">
      <c r="A162" s="12">
        <v>78</v>
      </c>
      <c r="B162" s="10" t="s">
        <v>210</v>
      </c>
      <c r="C162" s="30" t="s">
        <v>210</v>
      </c>
      <c r="D162" s="5">
        <v>266</v>
      </c>
      <c r="E162" s="12">
        <v>266</v>
      </c>
      <c r="F162" s="12">
        <v>13</v>
      </c>
      <c r="G162" s="5"/>
      <c r="H162" s="5"/>
      <c r="I162" s="5"/>
      <c r="J162" s="5"/>
      <c r="K162" s="60"/>
    </row>
    <row r="163" spans="1:11" ht="7.5" customHeight="1" x14ac:dyDescent="0.2">
      <c r="A163" s="7"/>
      <c r="B163" s="21"/>
      <c r="C163" s="31"/>
      <c r="D163" s="7"/>
      <c r="E163" s="7"/>
      <c r="F163" s="7"/>
      <c r="G163" s="7"/>
      <c r="H163" s="7"/>
      <c r="I163" s="7"/>
      <c r="J163" s="7"/>
      <c r="K163" s="15"/>
    </row>
    <row r="164" spans="1:11" ht="18.75" customHeight="1" x14ac:dyDescent="0.2">
      <c r="A164" s="201">
        <v>79</v>
      </c>
      <c r="B164" s="207" t="s">
        <v>211</v>
      </c>
      <c r="C164" s="26" t="s">
        <v>211</v>
      </c>
      <c r="D164" s="3">
        <v>526</v>
      </c>
      <c r="E164" s="60"/>
      <c r="F164" s="60"/>
      <c r="G164" s="5"/>
      <c r="H164" s="199"/>
      <c r="I164" s="5"/>
      <c r="J164" s="199"/>
      <c r="K164" s="199"/>
    </row>
    <row r="165" spans="1:11" ht="18.75" customHeight="1" x14ac:dyDescent="0.2">
      <c r="A165" s="201"/>
      <c r="B165" s="207"/>
      <c r="C165" s="26" t="s">
        <v>212</v>
      </c>
      <c r="D165" s="3">
        <v>29</v>
      </c>
      <c r="E165" s="37">
        <v>593</v>
      </c>
      <c r="F165" s="37">
        <v>26</v>
      </c>
      <c r="G165" s="14"/>
      <c r="H165" s="217"/>
      <c r="I165" s="14"/>
      <c r="J165" s="217"/>
      <c r="K165" s="217"/>
    </row>
    <row r="166" spans="1:11" ht="25.5" x14ac:dyDescent="0.2">
      <c r="A166" s="201"/>
      <c r="B166" s="207"/>
      <c r="C166" s="61" t="s">
        <v>213</v>
      </c>
      <c r="D166" s="3">
        <v>38</v>
      </c>
      <c r="E166" s="15"/>
      <c r="F166" s="15"/>
      <c r="G166" s="7"/>
      <c r="H166" s="200"/>
      <c r="I166" s="7"/>
      <c r="J166" s="200"/>
      <c r="K166" s="200"/>
    </row>
    <row r="167" spans="1:11" ht="38.25" x14ac:dyDescent="0.2">
      <c r="A167" s="12">
        <v>80</v>
      </c>
      <c r="B167" s="10" t="s">
        <v>214</v>
      </c>
      <c r="C167" s="30" t="s">
        <v>215</v>
      </c>
      <c r="D167" s="5">
        <v>185</v>
      </c>
      <c r="E167" s="12">
        <v>185</v>
      </c>
      <c r="F167" s="12">
        <v>9</v>
      </c>
      <c r="G167" s="5"/>
      <c r="H167" s="5"/>
      <c r="I167" s="5"/>
      <c r="J167" s="5"/>
      <c r="K167" s="60"/>
    </row>
    <row r="168" spans="1:11" x14ac:dyDescent="0.2">
      <c r="A168" s="7"/>
      <c r="B168" s="21"/>
      <c r="C168" s="31"/>
      <c r="D168" s="7"/>
      <c r="E168" s="7"/>
      <c r="F168" s="7"/>
      <c r="G168" s="7"/>
      <c r="H168" s="7"/>
      <c r="I168" s="7"/>
      <c r="J168" s="7"/>
      <c r="K168" s="15"/>
    </row>
    <row r="169" spans="1:11" ht="25.5" x14ac:dyDescent="0.2">
      <c r="A169" s="12">
        <v>81</v>
      </c>
      <c r="B169" s="10" t="s">
        <v>216</v>
      </c>
      <c r="C169" s="30" t="s">
        <v>217</v>
      </c>
      <c r="D169" s="5">
        <v>220</v>
      </c>
      <c r="E169" s="12">
        <v>220</v>
      </c>
      <c r="F169" s="12">
        <v>11</v>
      </c>
      <c r="G169" s="5"/>
      <c r="H169" s="12"/>
      <c r="I169" s="12"/>
      <c r="J169" s="12"/>
      <c r="K169" s="60"/>
    </row>
    <row r="170" spans="1:11" x14ac:dyDescent="0.2">
      <c r="A170" s="7"/>
      <c r="B170" s="21"/>
      <c r="C170" s="31"/>
      <c r="D170" s="7"/>
      <c r="E170" s="7"/>
      <c r="F170" s="7"/>
      <c r="G170" s="7"/>
      <c r="H170" s="7"/>
      <c r="I170" s="7"/>
      <c r="J170" s="7"/>
      <c r="K170" s="15"/>
    </row>
    <row r="171" spans="1:11" ht="18.75" customHeight="1" x14ac:dyDescent="0.2">
      <c r="A171" s="201">
        <v>82</v>
      </c>
      <c r="B171" s="207" t="s">
        <v>218</v>
      </c>
      <c r="C171" s="26" t="s">
        <v>218</v>
      </c>
      <c r="D171" s="3">
        <v>434</v>
      </c>
      <c r="E171" s="201">
        <f>SUM(D171:D172)</f>
        <v>434</v>
      </c>
      <c r="F171" s="201">
        <v>19</v>
      </c>
      <c r="G171" s="5"/>
      <c r="H171" s="209"/>
      <c r="I171" s="12"/>
      <c r="J171" s="209"/>
      <c r="K171" s="209"/>
    </row>
    <row r="172" spans="1:11" ht="18.75" customHeight="1" x14ac:dyDescent="0.2">
      <c r="A172" s="201"/>
      <c r="B172" s="207"/>
      <c r="C172" s="26" t="s">
        <v>219</v>
      </c>
      <c r="D172" s="3"/>
      <c r="E172" s="201"/>
      <c r="F172" s="201"/>
      <c r="G172" s="7"/>
      <c r="H172" s="210"/>
      <c r="I172" s="34"/>
      <c r="J172" s="210"/>
      <c r="K172" s="210"/>
    </row>
    <row r="173" spans="1:11" ht="18.75" customHeight="1" x14ac:dyDescent="0.2">
      <c r="A173" s="201">
        <v>83</v>
      </c>
      <c r="B173" s="207" t="s">
        <v>220</v>
      </c>
      <c r="C173" s="26" t="s">
        <v>220</v>
      </c>
      <c r="D173" s="3">
        <v>329</v>
      </c>
      <c r="E173" s="60"/>
      <c r="F173" s="60"/>
      <c r="G173" s="5"/>
      <c r="H173" s="199"/>
      <c r="I173" s="5"/>
      <c r="J173" s="199"/>
      <c r="K173" s="199"/>
    </row>
    <row r="174" spans="1:11" ht="18.75" customHeight="1" x14ac:dyDescent="0.2">
      <c r="A174" s="201"/>
      <c r="B174" s="207"/>
      <c r="C174" s="61" t="s">
        <v>219</v>
      </c>
      <c r="D174" s="3">
        <v>32</v>
      </c>
      <c r="E174" s="37">
        <v>379</v>
      </c>
      <c r="F174" s="37">
        <v>17</v>
      </c>
      <c r="G174" s="14"/>
      <c r="H174" s="217"/>
      <c r="I174" s="14"/>
      <c r="J174" s="217"/>
      <c r="K174" s="217"/>
    </row>
    <row r="175" spans="1:11" ht="25.5" x14ac:dyDescent="0.2">
      <c r="A175" s="201"/>
      <c r="B175" s="207"/>
      <c r="C175" s="61" t="s">
        <v>221</v>
      </c>
      <c r="D175" s="3">
        <v>18</v>
      </c>
      <c r="E175" s="15"/>
      <c r="F175" s="15"/>
      <c r="G175" s="7"/>
      <c r="H175" s="200"/>
      <c r="I175" s="7"/>
      <c r="J175" s="200"/>
      <c r="K175" s="200"/>
    </row>
    <row r="176" spans="1:11" ht="25.5" x14ac:dyDescent="0.2">
      <c r="A176" s="209">
        <v>84</v>
      </c>
      <c r="B176" s="10" t="s">
        <v>222</v>
      </c>
      <c r="C176" s="30" t="s">
        <v>222</v>
      </c>
      <c r="D176" s="5">
        <v>191</v>
      </c>
      <c r="E176" s="12">
        <v>191</v>
      </c>
      <c r="F176" s="12">
        <v>9</v>
      </c>
      <c r="G176" s="5"/>
      <c r="H176" s="5"/>
      <c r="I176" s="5"/>
      <c r="J176" s="5"/>
      <c r="K176" s="60"/>
    </row>
    <row r="177" spans="1:11" x14ac:dyDescent="0.2">
      <c r="A177" s="210"/>
      <c r="B177" s="21"/>
      <c r="C177" s="31"/>
      <c r="D177" s="7"/>
      <c r="E177" s="7"/>
      <c r="F177" s="7"/>
      <c r="G177" s="7"/>
      <c r="H177" s="7"/>
      <c r="I177" s="7"/>
      <c r="J177" s="7"/>
      <c r="K177" s="15"/>
    </row>
    <row r="178" spans="1:11" ht="18.75" customHeight="1" x14ac:dyDescent="0.2">
      <c r="A178" s="201">
        <v>85</v>
      </c>
      <c r="B178" s="207" t="s">
        <v>223</v>
      </c>
      <c r="C178" s="26" t="s">
        <v>223</v>
      </c>
      <c r="D178" s="3">
        <v>376</v>
      </c>
      <c r="E178" s="60"/>
      <c r="F178" s="62"/>
      <c r="G178" s="19"/>
      <c r="H178" s="242"/>
      <c r="I178" s="19"/>
      <c r="J178" s="199"/>
      <c r="K178" s="199"/>
    </row>
    <row r="179" spans="1:11" ht="18.75" customHeight="1" x14ac:dyDescent="0.2">
      <c r="A179" s="201"/>
      <c r="B179" s="207"/>
      <c r="C179" s="26" t="s">
        <v>224</v>
      </c>
      <c r="D179" s="3">
        <v>35</v>
      </c>
      <c r="E179" s="37"/>
      <c r="F179" s="63"/>
      <c r="G179" s="64"/>
      <c r="H179" s="243"/>
      <c r="I179" s="64"/>
      <c r="J179" s="217"/>
      <c r="K179" s="217"/>
    </row>
    <row r="180" spans="1:11" ht="18.75" customHeight="1" x14ac:dyDescent="0.2">
      <c r="A180" s="201"/>
      <c r="B180" s="207"/>
      <c r="C180" s="26" t="s">
        <v>225</v>
      </c>
      <c r="D180" s="3">
        <v>95</v>
      </c>
      <c r="E180" s="37">
        <v>627</v>
      </c>
      <c r="F180" s="63">
        <v>28</v>
      </c>
      <c r="G180" s="64"/>
      <c r="H180" s="243"/>
      <c r="I180" s="64"/>
      <c r="J180" s="217"/>
      <c r="K180" s="217"/>
    </row>
    <row r="181" spans="1:11" ht="25.5" x14ac:dyDescent="0.2">
      <c r="A181" s="201"/>
      <c r="B181" s="207"/>
      <c r="C181" s="61" t="s">
        <v>226</v>
      </c>
      <c r="D181" s="3">
        <v>121</v>
      </c>
      <c r="E181" s="15"/>
      <c r="F181" s="65"/>
      <c r="G181" s="23"/>
      <c r="H181" s="244"/>
      <c r="I181" s="23"/>
      <c r="J181" s="200"/>
      <c r="K181" s="200"/>
    </row>
    <row r="182" spans="1:11" ht="25.5" customHeight="1" x14ac:dyDescent="0.2">
      <c r="A182" s="12">
        <v>86</v>
      </c>
      <c r="B182" s="10" t="s">
        <v>227</v>
      </c>
      <c r="C182" s="30" t="s">
        <v>228</v>
      </c>
      <c r="D182" s="5">
        <v>413</v>
      </c>
      <c r="E182" s="12">
        <f>D182</f>
        <v>413</v>
      </c>
      <c r="F182" s="18">
        <v>19</v>
      </c>
      <c r="G182" s="19"/>
      <c r="H182" s="19"/>
      <c r="I182" s="19"/>
      <c r="J182" s="5"/>
      <c r="K182" s="60"/>
    </row>
    <row r="183" spans="1:11" ht="18" customHeight="1" x14ac:dyDescent="0.2">
      <c r="A183" s="7"/>
      <c r="B183" s="21"/>
      <c r="C183" s="31"/>
      <c r="D183" s="7"/>
      <c r="E183" s="7"/>
      <c r="F183" s="23"/>
      <c r="G183" s="23"/>
      <c r="H183" s="23"/>
      <c r="I183" s="23"/>
      <c r="J183" s="7"/>
      <c r="K183" s="15"/>
    </row>
    <row r="184" spans="1:11" ht="25.5" x14ac:dyDescent="0.2">
      <c r="A184" s="12">
        <v>87</v>
      </c>
      <c r="B184" s="10" t="s">
        <v>229</v>
      </c>
      <c r="C184" s="30" t="s">
        <v>229</v>
      </c>
      <c r="D184" s="5">
        <v>311</v>
      </c>
      <c r="E184" s="12">
        <f>D184</f>
        <v>311</v>
      </c>
      <c r="F184" s="18">
        <v>14</v>
      </c>
      <c r="G184" s="19"/>
      <c r="H184" s="18">
        <v>25</v>
      </c>
      <c r="I184" s="18"/>
      <c r="J184" s="12">
        <f>H184-F184</f>
        <v>11</v>
      </c>
      <c r="K184" s="66" t="s">
        <v>230</v>
      </c>
    </row>
    <row r="185" spans="1:11" x14ac:dyDescent="0.2">
      <c r="A185" s="7"/>
      <c r="B185" s="21"/>
      <c r="C185" s="31"/>
      <c r="D185" s="7"/>
      <c r="E185" s="7"/>
      <c r="F185" s="23"/>
      <c r="G185" s="23"/>
      <c r="H185" s="23"/>
      <c r="I185" s="23"/>
      <c r="J185" s="7"/>
      <c r="K185" s="15"/>
    </row>
    <row r="186" spans="1:11" ht="25.5" x14ac:dyDescent="0.2">
      <c r="A186" s="12">
        <v>88</v>
      </c>
      <c r="B186" s="10" t="s">
        <v>231</v>
      </c>
      <c r="C186" s="30" t="s">
        <v>231</v>
      </c>
      <c r="D186" s="5">
        <v>263</v>
      </c>
      <c r="E186" s="12">
        <f>D186</f>
        <v>263</v>
      </c>
      <c r="F186" s="12">
        <v>12</v>
      </c>
      <c r="G186" s="5"/>
      <c r="H186" s="5"/>
      <c r="I186" s="5"/>
      <c r="J186" s="5"/>
      <c r="K186" s="5"/>
    </row>
    <row r="187" spans="1:11" x14ac:dyDescent="0.2">
      <c r="A187" s="7"/>
      <c r="B187" s="21"/>
      <c r="C187" s="31"/>
      <c r="D187" s="7"/>
      <c r="E187" s="7"/>
      <c r="F187" s="7"/>
      <c r="G187" s="7"/>
      <c r="H187" s="7"/>
      <c r="I187" s="7"/>
      <c r="J187" s="7"/>
      <c r="K187" s="7"/>
    </row>
    <row r="188" spans="1:11" ht="18.75" customHeight="1" x14ac:dyDescent="0.2">
      <c r="A188" s="201">
        <v>89</v>
      </c>
      <c r="B188" s="207" t="s">
        <v>232</v>
      </c>
      <c r="C188" s="26" t="s">
        <v>232</v>
      </c>
      <c r="D188" s="3">
        <v>443</v>
      </c>
      <c r="E188" s="60"/>
      <c r="F188" s="60"/>
      <c r="G188" s="5"/>
      <c r="H188" s="199"/>
      <c r="I188" s="5"/>
      <c r="J188" s="199"/>
      <c r="K188" s="199"/>
    </row>
    <row r="189" spans="1:11" ht="25.5" x14ac:dyDescent="0.2">
      <c r="A189" s="201"/>
      <c r="B189" s="207"/>
      <c r="C189" s="61" t="s">
        <v>233</v>
      </c>
      <c r="D189" s="3">
        <v>26</v>
      </c>
      <c r="E189" s="37">
        <v>498</v>
      </c>
      <c r="F189" s="37">
        <v>22</v>
      </c>
      <c r="G189" s="14"/>
      <c r="H189" s="217"/>
      <c r="I189" s="14"/>
      <c r="J189" s="217"/>
      <c r="K189" s="217"/>
    </row>
    <row r="190" spans="1:11" ht="18.75" customHeight="1" x14ac:dyDescent="0.2">
      <c r="A190" s="201"/>
      <c r="B190" s="207"/>
      <c r="C190" s="26" t="s">
        <v>234</v>
      </c>
      <c r="D190" s="3">
        <v>29</v>
      </c>
      <c r="E190" s="15"/>
      <c r="F190" s="15"/>
      <c r="G190" s="7"/>
      <c r="H190" s="200"/>
      <c r="I190" s="7"/>
      <c r="J190" s="200"/>
      <c r="K190" s="200"/>
    </row>
    <row r="191" spans="1:11" ht="18.75" customHeight="1" x14ac:dyDescent="0.2">
      <c r="A191" s="201">
        <v>90</v>
      </c>
      <c r="B191" s="207" t="s">
        <v>235</v>
      </c>
      <c r="C191" s="2" t="s">
        <v>235</v>
      </c>
      <c r="D191" s="3">
        <v>242</v>
      </c>
      <c r="E191" s="201">
        <f>SUM(D191:D192)</f>
        <v>404</v>
      </c>
      <c r="F191" s="201">
        <v>18</v>
      </c>
      <c r="G191" s="5"/>
      <c r="H191" s="199"/>
      <c r="I191" s="5"/>
      <c r="J191" s="199"/>
      <c r="K191" s="208"/>
    </row>
    <row r="192" spans="1:11" ht="18.75" customHeight="1" x14ac:dyDescent="0.2">
      <c r="A192" s="201"/>
      <c r="B192" s="207"/>
      <c r="C192" s="26" t="s">
        <v>236</v>
      </c>
      <c r="D192" s="3">
        <v>162</v>
      </c>
      <c r="E192" s="201"/>
      <c r="F192" s="201"/>
      <c r="G192" s="7"/>
      <c r="H192" s="200"/>
      <c r="I192" s="7"/>
      <c r="J192" s="200"/>
      <c r="K192" s="208"/>
    </row>
  </sheetData>
  <mergeCells count="284">
    <mergeCell ref="A191:A192"/>
    <mergeCell ref="B191:B192"/>
    <mergeCell ref="E191:E192"/>
    <mergeCell ref="F191:F192"/>
    <mergeCell ref="H191:H192"/>
    <mergeCell ref="J191:J192"/>
    <mergeCell ref="K191:K192"/>
    <mergeCell ref="A188:A190"/>
    <mergeCell ref="B188:B190"/>
    <mergeCell ref="H188:H190"/>
    <mergeCell ref="J188:J190"/>
    <mergeCell ref="K188:K190"/>
    <mergeCell ref="A178:A181"/>
    <mergeCell ref="B178:B181"/>
    <mergeCell ref="H178:H181"/>
    <mergeCell ref="J178:J181"/>
    <mergeCell ref="K178:K181"/>
    <mergeCell ref="A176:A177"/>
    <mergeCell ref="K171:K172"/>
    <mergeCell ref="A173:A175"/>
    <mergeCell ref="B173:B175"/>
    <mergeCell ref="H173:H175"/>
    <mergeCell ref="J173:J175"/>
    <mergeCell ref="K173:K175"/>
    <mergeCell ref="A171:A172"/>
    <mergeCell ref="B171:B172"/>
    <mergeCell ref="E171:E172"/>
    <mergeCell ref="F171:F172"/>
    <mergeCell ref="H171:H172"/>
    <mergeCell ref="J171:J172"/>
    <mergeCell ref="A164:A166"/>
    <mergeCell ref="B164:B166"/>
    <mergeCell ref="H164:H166"/>
    <mergeCell ref="J164:J166"/>
    <mergeCell ref="K164:K166"/>
    <mergeCell ref="A160:A161"/>
    <mergeCell ref="B160:B161"/>
    <mergeCell ref="E160:E161"/>
    <mergeCell ref="F160:F161"/>
    <mergeCell ref="H160:H161"/>
    <mergeCell ref="J160:J161"/>
    <mergeCell ref="K160:K161"/>
    <mergeCell ref="A157:A159"/>
    <mergeCell ref="B157:B159"/>
    <mergeCell ref="H157:H159"/>
    <mergeCell ref="J157:J159"/>
    <mergeCell ref="K157:K159"/>
    <mergeCell ref="A155:A156"/>
    <mergeCell ref="B155:B156"/>
    <mergeCell ref="E155:E156"/>
    <mergeCell ref="F155:F156"/>
    <mergeCell ref="H155:H156"/>
    <mergeCell ref="J155:J156"/>
    <mergeCell ref="K155:K156"/>
    <mergeCell ref="A148:A150"/>
    <mergeCell ref="B148:B150"/>
    <mergeCell ref="H148:H150"/>
    <mergeCell ref="J148:J150"/>
    <mergeCell ref="K148:K150"/>
    <mergeCell ref="A142:A143"/>
    <mergeCell ref="B142:B143"/>
    <mergeCell ref="E142:E143"/>
    <mergeCell ref="F142:F143"/>
    <mergeCell ref="H142:H143"/>
    <mergeCell ref="J142:J143"/>
    <mergeCell ref="K142:K143"/>
    <mergeCell ref="A140:A141"/>
    <mergeCell ref="B140:B141"/>
    <mergeCell ref="E140:E141"/>
    <mergeCell ref="F140:F141"/>
    <mergeCell ref="H140:H141"/>
    <mergeCell ref="J140:J141"/>
    <mergeCell ref="K140:K141"/>
    <mergeCell ref="A138:A139"/>
    <mergeCell ref="B138:B139"/>
    <mergeCell ref="C138:C139"/>
    <mergeCell ref="A136:A137"/>
    <mergeCell ref="B136:B137"/>
    <mergeCell ref="E136:E137"/>
    <mergeCell ref="F136:F137"/>
    <mergeCell ref="H136:H137"/>
    <mergeCell ref="J136:J137"/>
    <mergeCell ref="K136:K137"/>
    <mergeCell ref="A132:A133"/>
    <mergeCell ref="K126:K127"/>
    <mergeCell ref="A126:A127"/>
    <mergeCell ref="B126:B127"/>
    <mergeCell ref="E126:E127"/>
    <mergeCell ref="F126:F127"/>
    <mergeCell ref="H126:H127"/>
    <mergeCell ref="J126:J127"/>
    <mergeCell ref="K122:K123"/>
    <mergeCell ref="A122:A123"/>
    <mergeCell ref="B122:B123"/>
    <mergeCell ref="E122:E123"/>
    <mergeCell ref="F122:F123"/>
    <mergeCell ref="H122:H123"/>
    <mergeCell ref="J122:J123"/>
    <mergeCell ref="K114:K115"/>
    <mergeCell ref="A114:A115"/>
    <mergeCell ref="B114:B115"/>
    <mergeCell ref="E114:E115"/>
    <mergeCell ref="F114:F115"/>
    <mergeCell ref="H114:H115"/>
    <mergeCell ref="J114:J115"/>
    <mergeCell ref="A102:A103"/>
    <mergeCell ref="K98:K99"/>
    <mergeCell ref="A100:A101"/>
    <mergeCell ref="A98:A99"/>
    <mergeCell ref="B98:B99"/>
    <mergeCell ref="E98:E99"/>
    <mergeCell ref="F98:F99"/>
    <mergeCell ref="H98:H99"/>
    <mergeCell ref="J98:J99"/>
    <mergeCell ref="K90:K91"/>
    <mergeCell ref="K88:K89"/>
    <mergeCell ref="A90:A91"/>
    <mergeCell ref="B90:B91"/>
    <mergeCell ref="E90:E91"/>
    <mergeCell ref="F90:F91"/>
    <mergeCell ref="H90:H91"/>
    <mergeCell ref="J90:J91"/>
    <mergeCell ref="K86:K87"/>
    <mergeCell ref="A88:A89"/>
    <mergeCell ref="B88:B89"/>
    <mergeCell ref="E88:E89"/>
    <mergeCell ref="F88:F89"/>
    <mergeCell ref="H88:H89"/>
    <mergeCell ref="J88:J89"/>
    <mergeCell ref="A86:A87"/>
    <mergeCell ref="B86:B87"/>
    <mergeCell ref="E86:E87"/>
    <mergeCell ref="F86:F87"/>
    <mergeCell ref="H86:H87"/>
    <mergeCell ref="J86:J87"/>
    <mergeCell ref="A82:A85"/>
    <mergeCell ref="B82:B85"/>
    <mergeCell ref="H82:H85"/>
    <mergeCell ref="J82:J85"/>
    <mergeCell ref="K82:K85"/>
    <mergeCell ref="H80:H81"/>
    <mergeCell ref="I80:I81"/>
    <mergeCell ref="J80:J81"/>
    <mergeCell ref="K80:K81"/>
    <mergeCell ref="A80:A81"/>
    <mergeCell ref="B80:B81"/>
    <mergeCell ref="D80:D81"/>
    <mergeCell ref="E80:E81"/>
    <mergeCell ref="F80:F81"/>
    <mergeCell ref="G80:G81"/>
    <mergeCell ref="H78:H79"/>
    <mergeCell ref="I78:I79"/>
    <mergeCell ref="J78:J79"/>
    <mergeCell ref="K78:K79"/>
    <mergeCell ref="A78:A79"/>
    <mergeCell ref="B78:B79"/>
    <mergeCell ref="C78:C79"/>
    <mergeCell ref="D78:D79"/>
    <mergeCell ref="E78:E79"/>
    <mergeCell ref="F78:F79"/>
    <mergeCell ref="G78:G79"/>
    <mergeCell ref="A75:A77"/>
    <mergeCell ref="B75:B77"/>
    <mergeCell ref="H75:H77"/>
    <mergeCell ref="J75:J77"/>
    <mergeCell ref="K75:K77"/>
    <mergeCell ref="K71:K72"/>
    <mergeCell ref="A73:A74"/>
    <mergeCell ref="B73:B74"/>
    <mergeCell ref="H73:H74"/>
    <mergeCell ref="J73:J74"/>
    <mergeCell ref="K73:K74"/>
    <mergeCell ref="K69:K70"/>
    <mergeCell ref="A71:A72"/>
    <mergeCell ref="B71:B72"/>
    <mergeCell ref="E71:E72"/>
    <mergeCell ref="F71:F72"/>
    <mergeCell ref="H71:H72"/>
    <mergeCell ref="J71:J72"/>
    <mergeCell ref="K67:K68"/>
    <mergeCell ref="A69:A70"/>
    <mergeCell ref="B69:B70"/>
    <mergeCell ref="E69:E70"/>
    <mergeCell ref="F69:F70"/>
    <mergeCell ref="H69:H70"/>
    <mergeCell ref="J69:J70"/>
    <mergeCell ref="A67:A68"/>
    <mergeCell ref="B67:B68"/>
    <mergeCell ref="E67:E68"/>
    <mergeCell ref="F67:F68"/>
    <mergeCell ref="H67:H68"/>
    <mergeCell ref="J67:J68"/>
    <mergeCell ref="A57:A58"/>
    <mergeCell ref="B57:B58"/>
    <mergeCell ref="H57:H58"/>
    <mergeCell ref="J57:J58"/>
    <mergeCell ref="K57:K58"/>
    <mergeCell ref="A51:A52"/>
    <mergeCell ref="B51:B52"/>
    <mergeCell ref="E51:E52"/>
    <mergeCell ref="F51:F52"/>
    <mergeCell ref="H51:H52"/>
    <mergeCell ref="J51:J52"/>
    <mergeCell ref="K51:K52"/>
    <mergeCell ref="A45:A46"/>
    <mergeCell ref="A43:A44"/>
    <mergeCell ref="B43:B44"/>
    <mergeCell ref="E43:E44"/>
    <mergeCell ref="F43:F44"/>
    <mergeCell ref="H43:H44"/>
    <mergeCell ref="J43:J44"/>
    <mergeCell ref="K43:K44"/>
    <mergeCell ref="K37:K38"/>
    <mergeCell ref="A37:A38"/>
    <mergeCell ref="B37:B38"/>
    <mergeCell ref="E37:E38"/>
    <mergeCell ref="F37:F38"/>
    <mergeCell ref="H37:H38"/>
    <mergeCell ref="J37:J38"/>
    <mergeCell ref="K33:K34"/>
    <mergeCell ref="A35:A36"/>
    <mergeCell ref="K31:K32"/>
    <mergeCell ref="A33:A34"/>
    <mergeCell ref="B33:B34"/>
    <mergeCell ref="E33:E34"/>
    <mergeCell ref="F33:F34"/>
    <mergeCell ref="H33:H34"/>
    <mergeCell ref="J33:J34"/>
    <mergeCell ref="A31:A32"/>
    <mergeCell ref="B31:B32"/>
    <mergeCell ref="E31:E32"/>
    <mergeCell ref="F31:F32"/>
    <mergeCell ref="H31:H32"/>
    <mergeCell ref="J31:J32"/>
    <mergeCell ref="A22:A24"/>
    <mergeCell ref="B22:B24"/>
    <mergeCell ref="H22:H24"/>
    <mergeCell ref="J22:J24"/>
    <mergeCell ref="K22:K24"/>
    <mergeCell ref="A19:A21"/>
    <mergeCell ref="B19:B21"/>
    <mergeCell ref="H19:H21"/>
    <mergeCell ref="J19:J21"/>
    <mergeCell ref="K19:K21"/>
    <mergeCell ref="A17:A18"/>
    <mergeCell ref="B17:B18"/>
    <mergeCell ref="E17:E18"/>
    <mergeCell ref="F17:F18"/>
    <mergeCell ref="H17:H18"/>
    <mergeCell ref="J17:J18"/>
    <mergeCell ref="K17:K18"/>
    <mergeCell ref="A15:A16"/>
    <mergeCell ref="B15:B16"/>
    <mergeCell ref="E15:E16"/>
    <mergeCell ref="F15:F16"/>
    <mergeCell ref="A13:A14"/>
    <mergeCell ref="B13:B14"/>
    <mergeCell ref="E13:E14"/>
    <mergeCell ref="F13:F14"/>
    <mergeCell ref="H13:H14"/>
    <mergeCell ref="J13:J14"/>
    <mergeCell ref="K13:K14"/>
    <mergeCell ref="I8:I9"/>
    <mergeCell ref="J8:J9"/>
    <mergeCell ref="K8:K9"/>
    <mergeCell ref="A8:A9"/>
    <mergeCell ref="B8:B9"/>
    <mergeCell ref="E8:E9"/>
    <mergeCell ref="F8:F9"/>
    <mergeCell ref="G8:G9"/>
    <mergeCell ref="H8:H9"/>
    <mergeCell ref="I6:I7"/>
    <mergeCell ref="J6:J7"/>
    <mergeCell ref="K6:K7"/>
    <mergeCell ref="A1:K1"/>
    <mergeCell ref="A2:K2"/>
    <mergeCell ref="A3:K3"/>
    <mergeCell ref="A5:C5"/>
    <mergeCell ref="A6:A7"/>
    <mergeCell ref="B6:B7"/>
    <mergeCell ref="E6:E7"/>
    <mergeCell ref="F6:F7"/>
    <mergeCell ref="G6:G7"/>
    <mergeCell ref="H6:H7"/>
  </mergeCells>
  <conditionalFormatting sqref="C35:D35">
    <cfRule type="expression" dxfId="0" priority="133">
      <formula>#REF!&lt;&gt;#REF!</formula>
    </cfRule>
  </conditionalFormatting>
  <pageMargins left="0.47244094488188981" right="0.23622047244094491" top="0.62992125984251968" bottom="0.15748031496062992" header="0.27559055118110237" footer="0.55118110236220474"/>
  <pageSetup paperSize="9" scale="90" orientation="landscape" r:id="rId1"/>
  <headerFooter alignWithMargins="0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VPP Đơn vị chuẩn bị</vt:lpstr>
      <vt:lpstr>Cac ấn phẩm Sở cấp</vt:lpstr>
      <vt:lpstr>In sao</vt:lpstr>
      <vt:lpstr>Phach</vt:lpstr>
      <vt:lpstr>Thu ky</vt:lpstr>
      <vt:lpstr>Trac nghiem</vt:lpstr>
      <vt:lpstr>Sheet2</vt:lpstr>
      <vt:lpstr>Tong hop 90 diem thi </vt:lpstr>
      <vt:lpstr>VPP chi tiet theo  90 diem  (2)</vt:lpstr>
      <vt:lpstr>'VPP chi tiet theo  90 diem  (2)'!Print_Area</vt:lpstr>
      <vt:lpstr>'Cac ấn phẩm Sở cấp'!Print_Titles</vt:lpstr>
      <vt:lpstr>'VPP chi tiet theo  90 diem 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QUOCKT</cp:lastModifiedBy>
  <cp:lastPrinted>2026-05-07T02:42:30Z</cp:lastPrinted>
  <dcterms:created xsi:type="dcterms:W3CDTF">2026-04-13T09:24:50Z</dcterms:created>
  <dcterms:modified xsi:type="dcterms:W3CDTF">2026-05-07T10:06:33Z</dcterms:modified>
</cp:coreProperties>
</file>